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6816" tabRatio="926" activeTab="0"/>
  </bookViews>
  <sheets>
    <sheet name="表紙" sheetId="1" r:id="rId1"/>
    <sheet name="主な財務指標（連結）" sheetId="2" r:id="rId2"/>
    <sheet name="通期業績の推移（全社連結業績）" sheetId="3" r:id="rId3"/>
    <sheet name="中間業績の推移（全社連結業績）" sheetId="4" r:id="rId4"/>
    <sheet name="事業部門別業績推移（通期・中間期）" sheetId="5" r:id="rId5"/>
    <sheet name="取扱商品別売上高の推移（通期・中間期）" sheetId="6" r:id="rId6"/>
    <sheet name="貸借対照表" sheetId="7" r:id="rId7"/>
    <sheet name="地域別売上高の推移（通期・中間期）" sheetId="8" r:id="rId8"/>
    <sheet name="販売費および一般管理費内訳（通期・中間期）" sheetId="9" r:id="rId9"/>
    <sheet name="キャッシュフロー" sheetId="10" r:id="rId10"/>
  </sheets>
  <definedNames>
    <definedName name="_xlnm.Print_Area" localSheetId="9">'キャッシュフロー'!$A$1:$H$22</definedName>
    <definedName name="_xlnm.Print_Area" localSheetId="4">'事業部門別業績推移（通期・中間期）'!$A$1:$O$47</definedName>
    <definedName name="_xlnm.Print_Area" localSheetId="5">'取扱商品別売上高の推移（通期・中間期）'!$A$1:$O$27</definedName>
    <definedName name="_xlnm.Print_Area" localSheetId="6">'貸借対照表'!$A$1:$I$35</definedName>
    <definedName name="_xlnm.Print_Area" localSheetId="2">'通期業績の推移（全社連結業績）'!$A$1:$I$25</definedName>
    <definedName name="_xlnm.Print_Area" localSheetId="0">'表紙'!$A$1:$O$20</definedName>
    <definedName name="Unit">#REF!</definedName>
    <definedName name="Z_0BE77594_D573_40F2_A598_4B87650AE426_.wvu.Rows" localSheetId="3" hidden="1">'中間業績の推移（全社連結業績）'!#REF!</definedName>
    <definedName name="Z_0FBEE8B1_7B0A_4D13_9076_D5DF94A5E48B_.wvu.Cols" localSheetId="0" hidden="1">'表紙'!$P:$IV</definedName>
    <definedName name="Z_0FBEE8B1_7B0A_4D13_9076_D5DF94A5E48B_.wvu.Rows" localSheetId="2" hidden="1">'通期業績の推移（全社連結業績）'!$43:$65536,'通期業績の推移（全社連結業績）'!$27:$38</definedName>
    <definedName name="Z_0FBEE8B1_7B0A_4D13_9076_D5DF94A5E48B_.wvu.Rows" localSheetId="0" hidden="1">'表紙'!$35:$65536</definedName>
    <definedName name="Z_13AE57B1_B20B_44A8_9DC0_260FC29C756B_.wvu.Rows" localSheetId="4" hidden="1">'事業部門別業績推移（通期・中間期）'!$48:$65536</definedName>
    <definedName name="Z_13AE57B1_B20B_44A8_9DC0_260FC29C756B_.wvu.Rows" localSheetId="5" hidden="1">'取扱商品別売上高の推移（通期・中間期）'!$31:$65536</definedName>
    <definedName name="Z_13AE57B1_B20B_44A8_9DC0_260FC29C756B_.wvu.Rows" localSheetId="3" hidden="1">'中間業績の推移（全社連結業績）'!#REF!</definedName>
    <definedName name="Z_2850F775_3358_4069_B70B_A68B9395E65A_.wvu.Rows" localSheetId="4" hidden="1">'事業部門別業績推移（通期・中間期）'!$48:$65536</definedName>
    <definedName name="Z_2850F775_3358_4069_B70B_A68B9395E65A_.wvu.Rows" localSheetId="5" hidden="1">'取扱商品別売上高の推移（通期・中間期）'!$31:$65536</definedName>
    <definedName name="Z_2850F775_3358_4069_B70B_A68B9395E65A_.wvu.Rows" localSheetId="3" hidden="1">'中間業績の推移（全社連結業績）'!#REF!</definedName>
    <definedName name="Z_2A199BBF_32E7_462E_A397_7E09E0B87516_.wvu.PrintArea" localSheetId="8" hidden="1">'販売費および一般管理費内訳（通期・中間期）'!$A$1:$J$35</definedName>
    <definedName name="Z_41A24008_3A92_434A_A8E1_E7ADF99D07BB_.wvu.PrintArea" localSheetId="8" hidden="1">'販売費および一般管理費内訳（通期・中間期）'!$A$1:$J$35</definedName>
    <definedName name="Z_5F377624_75E5_40AC_8206_DECBECF89107_.wvu.PrintArea" localSheetId="8" hidden="1">'販売費および一般管理費内訳（通期・中間期）'!$A$1:$J$33</definedName>
    <definedName name="Z_7731E1DB_BD81_425B_A044_B13C24D1E3E5_.wvu.Cols" localSheetId="0" hidden="1">'表紙'!$P:$IV</definedName>
    <definedName name="Z_7731E1DB_BD81_425B_A044_B13C24D1E3E5_.wvu.Rows" localSheetId="2" hidden="1">'通期業績の推移（全社連結業績）'!$43:$65536,'通期業績の推移（全社連結業績）'!$27:$38</definedName>
    <definedName name="Z_7731E1DB_BD81_425B_A044_B13C24D1E3E5_.wvu.Rows" localSheetId="0" hidden="1">'表紙'!$35:$65536</definedName>
    <definedName name="Z_82219591_BF33_4F7E_956A_68A9B1134D69_.wvu.Rows" localSheetId="3" hidden="1">'中間業績の推移（全社連結業績）'!#REF!</definedName>
    <definedName name="Z_876E7550_E50F_4AAE_BF4C_461ED15B5E05_.wvu.Rows" localSheetId="4" hidden="1">'事業部門別業績推移（通期・中間期）'!$48:$65536</definedName>
    <definedName name="Z_876E7550_E50F_4AAE_BF4C_461ED15B5E05_.wvu.Rows" localSheetId="5" hidden="1">'取扱商品別売上高の推移（通期・中間期）'!$31:$65536</definedName>
    <definedName name="Z_92AA98D0_3641_41E5_BE32_988DB4925F31_.wvu.PrintArea" localSheetId="4" hidden="1">'事業部門別業績推移（通期・中間期）'!$A$1:$Q$46</definedName>
    <definedName name="Z_92AA98D0_3641_41E5_BE32_988DB4925F31_.wvu.Rows" localSheetId="4" hidden="1">'事業部門別業績推移（通期・中間期）'!$48:$65536</definedName>
    <definedName name="Z_92AA98D0_3641_41E5_BE32_988DB4925F31_.wvu.Rows" localSheetId="5" hidden="1">'取扱商品別売上高の推移（通期・中間期）'!$31:$65536</definedName>
    <definedName name="Z_9D14BA31_E72B_4031_B090_3F6BAB65EBA8_.wvu.Rows" localSheetId="3" hidden="1">'中間業績の推移（全社連結業績）'!#REF!</definedName>
    <definedName name="Z_EEDB9977_F0CE_48BA_902F_07FAF6DC33CE_.wvu.Rows" localSheetId="4" hidden="1">'事業部門別業績推移（通期・中間期）'!$48:$65536</definedName>
    <definedName name="Z_EEDB9977_F0CE_48BA_902F_07FAF6DC33CE_.wvu.Rows" localSheetId="5" hidden="1">'取扱商品別売上高の推移（通期・中間期）'!$31:$65536</definedName>
    <definedName name="資本金">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<sst xmlns="http://schemas.openxmlformats.org/spreadsheetml/2006/main" count="418" uniqueCount="175">
  <si>
    <t>（単位：百万円）</t>
  </si>
  <si>
    <t>売上高</t>
  </si>
  <si>
    <t>売上総利益</t>
  </si>
  <si>
    <t>販管費</t>
  </si>
  <si>
    <t>営業利益</t>
  </si>
  <si>
    <t>営業外損益</t>
  </si>
  <si>
    <t>経常利益</t>
  </si>
  <si>
    <t>総資産</t>
  </si>
  <si>
    <t>資本金</t>
  </si>
  <si>
    <t>短期借入金</t>
  </si>
  <si>
    <t>長期借入金</t>
  </si>
  <si>
    <t>ＲＯＥ</t>
  </si>
  <si>
    <t>（内）</t>
  </si>
  <si>
    <t>減価償却費</t>
  </si>
  <si>
    <t>賃借料</t>
  </si>
  <si>
    <t>（単位：百万円）</t>
  </si>
  <si>
    <t>前期比</t>
  </si>
  <si>
    <t>情報機器</t>
  </si>
  <si>
    <t>半導体</t>
  </si>
  <si>
    <t>一般電子部品</t>
  </si>
  <si>
    <t>その他</t>
  </si>
  <si>
    <t>前期比</t>
  </si>
  <si>
    <t>情報機器</t>
  </si>
  <si>
    <t>EMS</t>
  </si>
  <si>
    <t>半導体</t>
  </si>
  <si>
    <t>一般電子部品</t>
  </si>
  <si>
    <t>その他</t>
  </si>
  <si>
    <t>（単位：百万円）</t>
  </si>
  <si>
    <t>合計</t>
  </si>
  <si>
    <t>日本</t>
  </si>
  <si>
    <t>北米</t>
  </si>
  <si>
    <t>欧州</t>
  </si>
  <si>
    <t>東アジア</t>
  </si>
  <si>
    <t>日本</t>
  </si>
  <si>
    <t>東アジア</t>
  </si>
  <si>
    <t>その他</t>
  </si>
  <si>
    <t>加賀電子株式会社</t>
  </si>
  <si>
    <t>データファイル</t>
  </si>
  <si>
    <t>証券コード：８１５４</t>
  </si>
  <si>
    <t>売上高</t>
  </si>
  <si>
    <t>現金及び預金</t>
  </si>
  <si>
    <t>有形固定資産</t>
  </si>
  <si>
    <t>無形固定資産</t>
  </si>
  <si>
    <t>投資等</t>
  </si>
  <si>
    <t>資産合計</t>
  </si>
  <si>
    <t>資本金</t>
  </si>
  <si>
    <t>自己株式</t>
  </si>
  <si>
    <t>資本剰余金</t>
  </si>
  <si>
    <t>負債合計</t>
  </si>
  <si>
    <t>利益剰余金</t>
  </si>
  <si>
    <t>純資産合計</t>
  </si>
  <si>
    <t>負債及び純資産合計</t>
  </si>
  <si>
    <t>研究開発費</t>
  </si>
  <si>
    <t>加賀電子株式会社</t>
  </si>
  <si>
    <t>-</t>
  </si>
  <si>
    <t>荷造運賃</t>
  </si>
  <si>
    <t>【電子部品事業】</t>
  </si>
  <si>
    <t>【情報機器事業】</t>
  </si>
  <si>
    <t>受取手形及び売掛金</t>
  </si>
  <si>
    <t>電子部品</t>
  </si>
  <si>
    <t>増減</t>
  </si>
  <si>
    <t>（単位：百万円）</t>
  </si>
  <si>
    <t>【ソフトウェア事業】</t>
  </si>
  <si>
    <t>【その他】</t>
  </si>
  <si>
    <t>純資産</t>
  </si>
  <si>
    <t>　ＣＧ映像制作、アミューズメント関連商品の企画・開発など。</t>
  </si>
  <si>
    <t>　半導体、一般電子部品、EMSなどの開発・製造・販売など。</t>
  </si>
  <si>
    <t>支払手形及び買掛金</t>
  </si>
  <si>
    <t>純資産</t>
  </si>
  <si>
    <t>株主資本</t>
  </si>
  <si>
    <t>-</t>
  </si>
  <si>
    <t>ソフトウェア</t>
  </si>
  <si>
    <t>EMS</t>
  </si>
  <si>
    <t>非支配株主持分</t>
  </si>
  <si>
    <t>セグメント利益</t>
  </si>
  <si>
    <t>ソフトウェア</t>
  </si>
  <si>
    <t>-</t>
  </si>
  <si>
    <t>事業再編等による税負担軽減効果。</t>
  </si>
  <si>
    <t>実績</t>
  </si>
  <si>
    <t>予想</t>
  </si>
  <si>
    <t>率</t>
  </si>
  <si>
    <t>2014/3期</t>
  </si>
  <si>
    <t>2015/3期</t>
  </si>
  <si>
    <t>2016/3期</t>
  </si>
  <si>
    <t>2017/3期</t>
  </si>
  <si>
    <t>2018/3期</t>
  </si>
  <si>
    <t>2Q実績</t>
  </si>
  <si>
    <t>期末従業員数（名）</t>
  </si>
  <si>
    <t>労務費*</t>
  </si>
  <si>
    <t>販管費</t>
  </si>
  <si>
    <t>対売上高</t>
  </si>
  <si>
    <t>比率</t>
  </si>
  <si>
    <t>（構成比）</t>
  </si>
  <si>
    <t>　合計</t>
  </si>
  <si>
    <t>　　率</t>
  </si>
  <si>
    <t>売上高</t>
  </si>
  <si>
    <t>棚卸資産</t>
  </si>
  <si>
    <t>2014/3末</t>
  </si>
  <si>
    <t>2015/3末</t>
  </si>
  <si>
    <t>2017/3末</t>
  </si>
  <si>
    <t>2016/3末</t>
  </si>
  <si>
    <t>2017/9末</t>
  </si>
  <si>
    <t>その他</t>
  </si>
  <si>
    <t>その他の包括利益累計額合計</t>
  </si>
  <si>
    <t>その他</t>
  </si>
  <si>
    <t>資産の部</t>
  </si>
  <si>
    <t>流動資産</t>
  </si>
  <si>
    <t>固定資産</t>
  </si>
  <si>
    <t>負債の部</t>
  </si>
  <si>
    <t>　</t>
  </si>
  <si>
    <t>流動負債</t>
  </si>
  <si>
    <t>固定負債</t>
  </si>
  <si>
    <t>純資産の部</t>
  </si>
  <si>
    <t>営業活動によるキャッシュフロー</t>
  </si>
  <si>
    <t>投資活動によるキャッシュフロー</t>
  </si>
  <si>
    <t>フリー・キャッシュフロー</t>
  </si>
  <si>
    <t>財務活動によるキャッシュフロー</t>
  </si>
  <si>
    <t>現金等に関わる換算差額</t>
  </si>
  <si>
    <t>現金等の増減額</t>
  </si>
  <si>
    <t>現金等の期首残高</t>
  </si>
  <si>
    <t>現金等の期末残高</t>
  </si>
  <si>
    <t>通期業績の推移（全社連結業績）</t>
  </si>
  <si>
    <t>中間期業績の推移（全社連結業績）</t>
  </si>
  <si>
    <t>貸借対照表</t>
  </si>
  <si>
    <t>販売費及び一般管理費内訳（通期・中間期）</t>
  </si>
  <si>
    <t>事業部門別業績推移（通期・中間期）</t>
  </si>
  <si>
    <t>取扱商品別売上高の推移（通期・中間期）</t>
  </si>
  <si>
    <t>地域別売上高の推移（通期・中間期）</t>
  </si>
  <si>
    <t>減価償却費</t>
  </si>
  <si>
    <t>設備投資・投融資</t>
  </si>
  <si>
    <t>　 自己資本比率</t>
  </si>
  <si>
    <t>　 自己資本比率</t>
  </si>
  <si>
    <t>（注）「セグメント利益」については、各事業部門では調整前の数値を記載し、合計は調整後の数値で記載しております。</t>
  </si>
  <si>
    <t>(注)「設備投資・投融資」は、有形固定資産、無形固定資産および投資有価証券の取得による支出を含みます。</t>
  </si>
  <si>
    <t>親会社株主に帰属する
当期純利益</t>
  </si>
  <si>
    <t>親会社株主に帰属する
四半期純利益</t>
  </si>
  <si>
    <t>　パソコン、ＰＣ周辺機器、各種家電、写真・映像関連商品およびオリジナルブランド商品などの販売など。</t>
  </si>
  <si>
    <t>　エレクトロニクス機器の修理・サポート、アミューズメント機器の製造・販売、スポーツ用品の販売など。</t>
  </si>
  <si>
    <t>＊労務費：役員報酬、従業員賞与・給与、退職金、法定福利、福利厚生</t>
  </si>
  <si>
    <t>キャッシュフロー</t>
  </si>
  <si>
    <t>（単位：百万円）</t>
  </si>
  <si>
    <t>2014/03期</t>
  </si>
  <si>
    <t>2015/03期</t>
  </si>
  <si>
    <t>2016/03期</t>
  </si>
  <si>
    <t>2017/03期</t>
  </si>
  <si>
    <t>2017/09期</t>
  </si>
  <si>
    <t>2018/03期</t>
  </si>
  <si>
    <t>当期純利益</t>
  </si>
  <si>
    <t>１株当たり利益（円）</t>
  </si>
  <si>
    <t>当期純利益÷期中平均発行済株式数（除自己株式）</t>
  </si>
  <si>
    <t>１株当たり純資産（円）</t>
  </si>
  <si>
    <t>自己資本÷期末発行済株式数（除自己株式）</t>
  </si>
  <si>
    <t>-</t>
  </si>
  <si>
    <t>ROE（％）</t>
  </si>
  <si>
    <t>当期純利益÷((前期自己資本＋当期自己資本)÷2)</t>
  </si>
  <si>
    <t>年間配当金額</t>
  </si>
  <si>
    <t>配当性向（％）</t>
  </si>
  <si>
    <t>配当金÷当期純利益×１００</t>
  </si>
  <si>
    <t>株主還元率（％）</t>
  </si>
  <si>
    <t>(配当金の支払金額＋自己株式の取得による支出
 －自己株式の処分による収入)÷当期純利益×100</t>
  </si>
  <si>
    <t>EBITDA</t>
  </si>
  <si>
    <t>経常利益＋支払利息・割引料＋減価償却費</t>
  </si>
  <si>
    <t>EBITDAマージン（％）</t>
  </si>
  <si>
    <t>EBITDA÷売上高・営業収益×100</t>
  </si>
  <si>
    <t>EV/EBITDA倍率（倍）</t>
  </si>
  <si>
    <t>(時価総額＋有利子負債額－現預金－短期有価証券)
÷EBTDA</t>
  </si>
  <si>
    <t>PBR（倍）</t>
  </si>
  <si>
    <t>株価÷(自己資本÷期末発行済株式数(除自己株式))</t>
  </si>
  <si>
    <t>PER（倍）</t>
  </si>
  <si>
    <t>株価÷(当期純利益÷期中平均発行済株式数）</t>
  </si>
  <si>
    <t>株価（円）　</t>
  </si>
  <si>
    <t>2017/03までは期末日時点。
2017/09は、9月29日(金)の株価</t>
  </si>
  <si>
    <t>時価総額</t>
  </si>
  <si>
    <t>（注）「親会社株主に帰属する当期純利益」を「当期純利益」と表示しております。</t>
  </si>
  <si>
    <t>主な財務指標（連結）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</si>
</sst>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;&quot;△ &quot;#,##0"/>
    <numFmt numFmtId="181" formatCode="0.00%;&quot;△&quot;0.00%"/>
    <numFmt numFmtId="182" formatCode="#,##0_);[Red]\(#,##0\)"/>
    <numFmt numFmtId="183" formatCode="0.000%"/>
    <numFmt numFmtId="184" formatCode="#,##0_ "/>
    <numFmt numFmtId="185" formatCode="0.00;&quot;△ &quot;0.0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"/>
    <numFmt numFmtId="195" formatCode="#,##0.00_);[Red]\(#,##0.00\)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0_);[Red]\(0\)"/>
    <numFmt numFmtId="201" formatCode="0.00_);[Red]\(0.00\)"/>
    <numFmt numFmtId="202" formatCode="#,##0.0000_);[Red]\(#,##0.0000\)"/>
    <numFmt numFmtId="203" formatCode="\K\ \W\O\N"/>
    <numFmt numFmtId="204" formatCode="#,##0_);\(#,##0\)"/>
    <numFmt numFmtId="205" formatCode="#,##0_ ;[Red]\-#,##0\ "/>
    <numFmt numFmtId="206" formatCode="#,##0.000_);[Red]\(#,##0.000\)"/>
    <numFmt numFmtId="207" formatCode="00"/>
    <numFmt numFmtId="208" formatCode="#,##0\ ;\(#,##0\)"/>
    <numFmt numFmtId="209" formatCode="\(0\)"/>
    <numFmt numFmtId="210" formatCode="yy/mm"/>
    <numFmt numFmtId="211" formatCode="#,##0.0000;\-#,##0.0000"/>
    <numFmt numFmtId="212" formatCode="#,##0.000;\-#,##0.000"/>
    <numFmt numFmtId="213" formatCode="#,##0.0_);[Red]\(#,##0.0\)"/>
    <numFmt numFmtId="214" formatCode="0.0000%"/>
    <numFmt numFmtId="215" formatCode="0;[Red]0"/>
    <numFmt numFmtId="216" formatCode="0.00000%"/>
    <numFmt numFmtId="217" formatCode="0.000000%"/>
    <numFmt numFmtId="218" formatCode="[DBNum3]yyyy&quot;年&quot;m&quot;月&quot;d&quot;日&quot;"/>
    <numFmt numFmtId="219" formatCode="mmm\-yyyy"/>
    <numFmt numFmtId="220" formatCode="#,##0.0_ "/>
    <numFmt numFmtId="221" formatCode="_ * #,##0.0_ ;_ * \-#,##0.0_ ;_ * &quot;-&quot;?_ ;_ @_ "/>
    <numFmt numFmtId="222" formatCode="&quot;¥&quot;#,##0.0;&quot;¥&quot;\-#,##0.0"/>
    <numFmt numFmtId="223" formatCode="0.0_ "/>
    <numFmt numFmtId="224" formatCode="0_ "/>
    <numFmt numFmtId="225" formatCode="#,##0;[Red]#,##0"/>
    <numFmt numFmtId="226" formatCode="[&lt;=999]000;[&lt;=99999]000\-00;000\-0000"/>
    <numFmt numFmtId="227" formatCode="0_ ;[Red]\-0\ "/>
    <numFmt numFmtId="228" formatCode="#,##0.0;&quot;△ &quot;#,##0.0"/>
    <numFmt numFmtId="229" formatCode="#,##0.00;&quot;△ &quot;#,##0.00"/>
    <numFmt numFmtId="230" formatCode="0.0_);[Red]\(0.0\)"/>
    <numFmt numFmtId="231" formatCode="0;&quot;△ &quot;0"/>
    <numFmt numFmtId="232" formatCode="#,##0.0"/>
    <numFmt numFmtId="233" formatCode="0.00_ "/>
    <numFmt numFmtId="234" formatCode="\-"/>
    <numFmt numFmtId="235" formatCode="[$€-2]\ #,##0.00_);[Red]\([$€-2]\ #,##0.00\)"/>
    <numFmt numFmtId="236" formatCode="0.0000000%"/>
    <numFmt numFmtId="237" formatCode="#,##0;&quot;▲ &quot;#,##0"/>
    <numFmt numFmtId="238" formatCode="0&quot;/&quot;00"/>
    <numFmt numFmtId="239" formatCode="0.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32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30"/>
      <name val="ＭＳ Ｐゴシック"/>
      <family val="3"/>
    </font>
    <font>
      <sz val="9"/>
      <color indexed="10"/>
      <name val="ＭＳ Ｐゴシック"/>
      <family val="3"/>
    </font>
    <font>
      <sz val="2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b/>
      <sz val="10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sz val="26"/>
      <name val="Meiryo UI"/>
      <family val="3"/>
    </font>
    <font>
      <sz val="18.35"/>
      <color indexed="8"/>
      <name val="Meiryo UI"/>
      <family val="3"/>
    </font>
    <font>
      <b/>
      <sz val="26"/>
      <name val="Meiryo UI"/>
      <family val="3"/>
    </font>
    <font>
      <sz val="12"/>
      <color indexed="17"/>
      <name val="ＭＳ Ｐゴシック"/>
      <family val="3"/>
    </font>
    <font>
      <b/>
      <sz val="4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Meiryo UI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sz val="20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0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Meiryo UI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dashed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double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0" fontId="10" fillId="0" borderId="0" xfId="4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38" fontId="0" fillId="0" borderId="0" xfId="52" applyFont="1" applyAlignment="1">
      <alignment/>
    </xf>
    <xf numFmtId="179" fontId="0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9" fontId="0" fillId="0" borderId="0" xfId="42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179" fontId="11" fillId="0" borderId="0" xfId="4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205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Border="1" applyAlignment="1">
      <alignment horizontal="right" vertical="center"/>
    </xf>
    <xf numFmtId="179" fontId="7" fillId="0" borderId="0" xfId="42" applyNumberFormat="1" applyFont="1" applyFill="1" applyBorder="1" applyAlignment="1">
      <alignment horizontal="right" vertical="center"/>
    </xf>
    <xf numFmtId="179" fontId="13" fillId="0" borderId="0" xfId="42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5" fontId="7" fillId="0" borderId="0" xfId="0" applyNumberFormat="1" applyFont="1" applyBorder="1" applyAlignment="1">
      <alignment horizontal="left" vertical="center"/>
    </xf>
    <xf numFmtId="205" fontId="0" fillId="0" borderId="0" xfId="0" applyNumberFormat="1" applyBorder="1" applyAlignment="1">
      <alignment/>
    </xf>
    <xf numFmtId="0" fontId="7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42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Border="1" applyAlignment="1">
      <alignment horizontal="left" vertical="center"/>
    </xf>
    <xf numFmtId="184" fontId="6" fillId="0" borderId="0" xfId="42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55" fontId="16" fillId="0" borderId="0" xfId="5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left" vertical="center" indent="2"/>
    </xf>
    <xf numFmtId="179" fontId="16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38" fontId="16" fillId="0" borderId="0" xfId="52" applyFont="1" applyFill="1" applyBorder="1" applyAlignment="1">
      <alignment vertical="center"/>
    </xf>
    <xf numFmtId="38" fontId="16" fillId="0" borderId="0" xfId="52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55" fontId="16" fillId="0" borderId="10" xfId="52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right" vertical="center"/>
    </xf>
    <xf numFmtId="179" fontId="16" fillId="0" borderId="12" xfId="0" applyNumberFormat="1" applyFont="1" applyFill="1" applyBorder="1" applyAlignment="1">
      <alignment horizontal="left" vertical="center" indent="2"/>
    </xf>
    <xf numFmtId="179" fontId="16" fillId="0" borderId="12" xfId="0" applyNumberFormat="1" applyFont="1" applyFill="1" applyBorder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 indent="1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 indent="1"/>
    </xf>
    <xf numFmtId="3" fontId="16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right" vertical="center"/>
    </xf>
    <xf numFmtId="38" fontId="16" fillId="0" borderId="13" xfId="52" applyFont="1" applyFill="1" applyBorder="1" applyAlignment="1">
      <alignment vertical="center"/>
    </xf>
    <xf numFmtId="38" fontId="16" fillId="0" borderId="13" xfId="52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indent="1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55" fontId="1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55" fontId="16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38" fontId="16" fillId="0" borderId="14" xfId="52" applyFont="1" applyFill="1" applyBorder="1" applyAlignment="1">
      <alignment vertical="center"/>
    </xf>
    <xf numFmtId="179" fontId="16" fillId="0" borderId="14" xfId="4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205" fontId="15" fillId="0" borderId="0" xfId="0" applyNumberFormat="1" applyFont="1" applyFill="1" applyBorder="1" applyAlignment="1">
      <alignment horizontal="right" vertical="center"/>
    </xf>
    <xf numFmtId="179" fontId="15" fillId="0" borderId="0" xfId="42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205" fontId="18" fillId="0" borderId="0" xfId="0" applyNumberFormat="1" applyFont="1" applyBorder="1" applyAlignment="1">
      <alignment horizontal="right" vertical="center"/>
    </xf>
    <xf numFmtId="205" fontId="18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205" fontId="18" fillId="0" borderId="0" xfId="0" applyNumberFormat="1" applyFont="1" applyBorder="1" applyAlignment="1">
      <alignment horizontal="left" vertic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center"/>
    </xf>
    <xf numFmtId="179" fontId="19" fillId="0" borderId="0" xfId="42" applyNumberFormat="1" applyFont="1" applyFill="1" applyBorder="1" applyAlignment="1">
      <alignment vertical="center"/>
    </xf>
    <xf numFmtId="179" fontId="19" fillId="0" borderId="13" xfId="4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 vertical="top" shrinkToFit="1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205" fontId="15" fillId="0" borderId="11" xfId="0" applyNumberFormat="1" applyFont="1" applyFill="1" applyBorder="1" applyAlignment="1">
      <alignment horizontal="right" vertical="center"/>
    </xf>
    <xf numFmtId="179" fontId="15" fillId="0" borderId="11" xfId="42" applyNumberFormat="1" applyFont="1" applyFill="1" applyBorder="1" applyAlignment="1">
      <alignment horizontal="right" vertical="center"/>
    </xf>
    <xf numFmtId="179" fontId="15" fillId="0" borderId="12" xfId="42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179" fontId="15" fillId="0" borderId="11" xfId="0" applyNumberFormat="1" applyFont="1" applyFill="1" applyBorder="1" applyAlignment="1">
      <alignment horizontal="right" vertical="center"/>
    </xf>
    <xf numFmtId="179" fontId="15" fillId="0" borderId="12" xfId="0" applyNumberFormat="1" applyFont="1" applyFill="1" applyBorder="1" applyAlignment="1">
      <alignment horizontal="right" vertical="center"/>
    </xf>
    <xf numFmtId="179" fontId="15" fillId="0" borderId="10" xfId="42" applyNumberFormat="1" applyFont="1" applyFill="1" applyBorder="1" applyAlignment="1">
      <alignment horizontal="right" vertical="center"/>
    </xf>
    <xf numFmtId="205" fontId="15" fillId="0" borderId="10" xfId="0" applyNumberFormat="1" applyFont="1" applyFill="1" applyBorder="1" applyAlignment="1">
      <alignment horizontal="right" vertical="center"/>
    </xf>
    <xf numFmtId="179" fontId="15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4" fontId="19" fillId="0" borderId="0" xfId="42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84" fontId="19" fillId="0" borderId="10" xfId="42" applyNumberFormat="1" applyFont="1" applyFill="1" applyBorder="1" applyAlignment="1">
      <alignment vertical="center"/>
    </xf>
    <xf numFmtId="179" fontId="19" fillId="0" borderId="10" xfId="42" applyNumberFormat="1" applyFont="1" applyFill="1" applyBorder="1" applyAlignment="1">
      <alignment vertical="center"/>
    </xf>
    <xf numFmtId="179" fontId="19" fillId="0" borderId="10" xfId="0" applyNumberFormat="1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184" fontId="19" fillId="0" borderId="15" xfId="42" applyNumberFormat="1" applyFont="1" applyFill="1" applyBorder="1" applyAlignment="1">
      <alignment vertical="center"/>
    </xf>
    <xf numFmtId="179" fontId="19" fillId="0" borderId="15" xfId="42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184" fontId="19" fillId="0" borderId="13" xfId="42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 applyAlignment="1">
      <alignment/>
    </xf>
    <xf numFmtId="179" fontId="1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184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79" fontId="19" fillId="0" borderId="0" xfId="42" applyNumberFormat="1" applyFont="1" applyBorder="1" applyAlignment="1">
      <alignment vertical="center"/>
    </xf>
    <xf numFmtId="184" fontId="19" fillId="0" borderId="10" xfId="0" applyNumberFormat="1" applyFont="1" applyFill="1" applyBorder="1" applyAlignment="1">
      <alignment/>
    </xf>
    <xf numFmtId="179" fontId="19" fillId="0" borderId="10" xfId="0" applyNumberFormat="1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79" fontId="19" fillId="0" borderId="10" xfId="42" applyNumberFormat="1" applyFont="1" applyBorder="1" applyAlignment="1">
      <alignment vertical="center"/>
    </xf>
    <xf numFmtId="184" fontId="19" fillId="0" borderId="15" xfId="0" applyNumberFormat="1" applyFont="1" applyFill="1" applyBorder="1" applyAlignment="1">
      <alignment/>
    </xf>
    <xf numFmtId="179" fontId="19" fillId="0" borderId="15" xfId="0" applyNumberFormat="1" applyFont="1" applyFill="1" applyBorder="1" applyAlignment="1">
      <alignment/>
    </xf>
    <xf numFmtId="184" fontId="19" fillId="0" borderId="15" xfId="0" applyNumberFormat="1" applyFont="1" applyFill="1" applyBorder="1" applyAlignment="1">
      <alignment/>
    </xf>
    <xf numFmtId="179" fontId="19" fillId="0" borderId="15" xfId="42" applyNumberFormat="1" applyFont="1" applyBorder="1" applyAlignment="1">
      <alignment vertical="center"/>
    </xf>
    <xf numFmtId="184" fontId="19" fillId="0" borderId="13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184" fontId="19" fillId="0" borderId="13" xfId="0" applyNumberFormat="1" applyFont="1" applyFill="1" applyBorder="1" applyAlignment="1">
      <alignment/>
    </xf>
    <xf numFmtId="179" fontId="19" fillId="0" borderId="13" xfId="42" applyNumberFormat="1" applyFont="1" applyBorder="1" applyAlignment="1">
      <alignment vertical="center"/>
    </xf>
    <xf numFmtId="184" fontId="15" fillId="0" borderId="0" xfId="42" applyNumberFormat="1" applyFont="1" applyFill="1" applyBorder="1" applyAlignment="1">
      <alignment horizontal="left" vertical="center"/>
    </xf>
    <xf numFmtId="184" fontId="15" fillId="0" borderId="11" xfId="42" applyNumberFormat="1" applyFont="1" applyFill="1" applyBorder="1" applyAlignment="1">
      <alignment horizontal="left" vertical="center"/>
    </xf>
    <xf numFmtId="184" fontId="15" fillId="0" borderId="12" xfId="42" applyNumberFormat="1" applyFont="1" applyFill="1" applyBorder="1" applyAlignment="1">
      <alignment horizontal="left" vertical="center"/>
    </xf>
    <xf numFmtId="184" fontId="15" fillId="0" borderId="10" xfId="42" applyNumberFormat="1" applyFont="1" applyFill="1" applyBorder="1" applyAlignment="1">
      <alignment horizontal="left" vertical="center"/>
    </xf>
    <xf numFmtId="237" fontId="1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8" fontId="23" fillId="0" borderId="0" xfId="52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38" fontId="68" fillId="0" borderId="0" xfId="52" applyFont="1" applyFill="1" applyBorder="1" applyAlignment="1">
      <alignment vertical="center"/>
    </xf>
    <xf numFmtId="180" fontId="23" fillId="0" borderId="0" xfId="52" applyNumberFormat="1" applyFont="1" applyFill="1" applyBorder="1" applyAlignment="1">
      <alignment vertical="center"/>
    </xf>
    <xf numFmtId="38" fontId="23" fillId="0" borderId="0" xfId="52" applyFont="1" applyFill="1" applyBorder="1" applyAlignment="1">
      <alignment horizontal="right" vertical="center"/>
    </xf>
    <xf numFmtId="0" fontId="23" fillId="0" borderId="10" xfId="0" applyFont="1" applyFill="1" applyBorder="1" applyAlignment="1">
      <alignment/>
    </xf>
    <xf numFmtId="180" fontId="23" fillId="0" borderId="10" xfId="52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vertical="center"/>
    </xf>
    <xf numFmtId="38" fontId="23" fillId="33" borderId="12" xfId="52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top"/>
    </xf>
    <xf numFmtId="180" fontId="23" fillId="0" borderId="12" xfId="52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38" fontId="23" fillId="0" borderId="15" xfId="52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38" fontId="23" fillId="0" borderId="16" xfId="52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8" fontId="23" fillId="0" borderId="17" xfId="52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38" fontId="23" fillId="33" borderId="18" xfId="52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38" fontId="23" fillId="0" borderId="10" xfId="52" applyFont="1" applyFill="1" applyBorder="1" applyAlignment="1">
      <alignment vertical="center"/>
    </xf>
    <xf numFmtId="38" fontId="23" fillId="0" borderId="12" xfId="52" applyFont="1" applyFill="1" applyBorder="1" applyAlignment="1">
      <alignment vertical="center"/>
    </xf>
    <xf numFmtId="10" fontId="23" fillId="33" borderId="18" xfId="42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0" fontId="23" fillId="0" borderId="17" xfId="42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180" fontId="23" fillId="0" borderId="19" xfId="52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55" fontId="19" fillId="0" borderId="0" xfId="52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184" fontId="19" fillId="0" borderId="11" xfId="42" applyNumberFormat="1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184" fontId="19" fillId="0" borderId="21" xfId="42" applyNumberFormat="1" applyFont="1" applyFill="1" applyBorder="1" applyAlignment="1">
      <alignment vertical="center"/>
    </xf>
    <xf numFmtId="184" fontId="19" fillId="0" borderId="22" xfId="42" applyNumberFormat="1" applyFont="1" applyFill="1" applyBorder="1" applyAlignment="1">
      <alignment vertical="center"/>
    </xf>
    <xf numFmtId="0" fontId="19" fillId="0" borderId="23" xfId="0" applyFont="1" applyBorder="1" applyAlignment="1">
      <alignment vertical="center"/>
    </xf>
    <xf numFmtId="184" fontId="19" fillId="0" borderId="23" xfId="42" applyNumberFormat="1" applyFont="1" applyFill="1" applyBorder="1" applyAlignment="1">
      <alignment vertical="center"/>
    </xf>
    <xf numFmtId="237" fontId="19" fillId="0" borderId="11" xfId="42" applyNumberFormat="1" applyFont="1" applyFill="1" applyBorder="1" applyAlignment="1">
      <alignment vertical="center"/>
    </xf>
    <xf numFmtId="237" fontId="19" fillId="0" borderId="21" xfId="42" applyNumberFormat="1" applyFont="1" applyFill="1" applyBorder="1" applyAlignment="1">
      <alignment vertical="center"/>
    </xf>
    <xf numFmtId="237" fontId="19" fillId="0" borderId="23" xfId="42" applyNumberFormat="1" applyFont="1" applyFill="1" applyBorder="1" applyAlignment="1">
      <alignment vertical="center"/>
    </xf>
    <xf numFmtId="237" fontId="19" fillId="0" borderId="0" xfId="42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/>
    </xf>
    <xf numFmtId="179" fontId="16" fillId="0" borderId="1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indent="1"/>
    </xf>
    <xf numFmtId="3" fontId="16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 wrapText="1" indent="1"/>
    </xf>
    <xf numFmtId="237" fontId="23" fillId="0" borderId="12" xfId="52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38" fontId="16" fillId="0" borderId="14" xfId="52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16" fillId="0" borderId="17" xfId="52" applyFont="1" applyFill="1" applyBorder="1" applyAlignment="1">
      <alignment vertical="center"/>
    </xf>
    <xf numFmtId="180" fontId="16" fillId="0" borderId="0" xfId="52" applyNumberFormat="1" applyFont="1" applyFill="1" applyBorder="1" applyAlignment="1">
      <alignment vertical="center"/>
    </xf>
    <xf numFmtId="237" fontId="16" fillId="0" borderId="12" xfId="52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238" fontId="68" fillId="0" borderId="0" xfId="0" applyNumberFormat="1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top"/>
    </xf>
    <xf numFmtId="238" fontId="68" fillId="0" borderId="0" xfId="0" applyNumberFormat="1" applyFont="1" applyFill="1" applyBorder="1" applyAlignment="1" quotePrefix="1">
      <alignment horizontal="center" vertical="center" shrinkToFit="1"/>
    </xf>
    <xf numFmtId="0" fontId="68" fillId="0" borderId="10" xfId="0" applyFont="1" applyFill="1" applyBorder="1" applyAlignment="1">
      <alignment vertical="center"/>
    </xf>
    <xf numFmtId="238" fontId="68" fillId="0" borderId="10" xfId="0" applyNumberFormat="1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38" fontId="23" fillId="0" borderId="12" xfId="52" applyFont="1" applyFill="1" applyBorder="1" applyAlignment="1">
      <alignment horizontal="right" vertical="center" shrinkToFit="1"/>
    </xf>
    <xf numFmtId="38" fontId="23" fillId="0" borderId="0" xfId="52" applyFont="1" applyFill="1" applyBorder="1" applyAlignment="1">
      <alignment horizontal="right" vertical="center" shrinkToFit="1"/>
    </xf>
    <xf numFmtId="0" fontId="68" fillId="0" borderId="13" xfId="0" applyFont="1" applyFill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38" fontId="23" fillId="0" borderId="13" xfId="52" applyFont="1" applyFill="1" applyBorder="1" applyAlignment="1">
      <alignment horizontal="right" vertical="center" shrinkToFit="1"/>
    </xf>
    <xf numFmtId="40" fontId="23" fillId="0" borderId="13" xfId="52" applyNumberFormat="1" applyFont="1" applyFill="1" applyBorder="1" applyAlignment="1">
      <alignment horizontal="right" vertical="center" shrinkToFit="1"/>
    </xf>
    <xf numFmtId="40" fontId="23" fillId="0" borderId="0" xfId="52" applyNumberFormat="1" applyFont="1" applyFill="1" applyBorder="1" applyAlignment="1">
      <alignment horizontal="right" vertical="center" shrinkToFit="1"/>
    </xf>
    <xf numFmtId="196" fontId="23" fillId="0" borderId="13" xfId="52" applyNumberFormat="1" applyFont="1" applyFill="1" applyBorder="1" applyAlignment="1">
      <alignment horizontal="right" vertical="center" shrinkToFit="1"/>
    </xf>
    <xf numFmtId="40" fontId="23" fillId="0" borderId="12" xfId="52" applyNumberFormat="1" applyFont="1" applyFill="1" applyBorder="1" applyAlignment="1">
      <alignment horizontal="right" vertical="center" shrinkToFit="1"/>
    </xf>
    <xf numFmtId="40" fontId="68" fillId="0" borderId="12" xfId="52" applyNumberFormat="1" applyFont="1" applyFill="1" applyBorder="1" applyAlignment="1">
      <alignment horizontal="right" vertical="center" shrinkToFit="1"/>
    </xf>
    <xf numFmtId="196" fontId="23" fillId="0" borderId="0" xfId="52" applyNumberFormat="1" applyFont="1" applyFill="1" applyBorder="1" applyAlignment="1">
      <alignment horizontal="right" vertical="center" shrinkToFit="1"/>
    </xf>
    <xf numFmtId="0" fontId="73" fillId="0" borderId="13" xfId="0" applyFont="1" applyFill="1" applyBorder="1" applyAlignment="1">
      <alignment vertical="center" wrapText="1"/>
    </xf>
    <xf numFmtId="38" fontId="23" fillId="0" borderId="13" xfId="52" applyNumberFormat="1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vertical="center" wrapText="1"/>
    </xf>
    <xf numFmtId="2" fontId="23" fillId="0" borderId="0" xfId="52" applyNumberFormat="1" applyFont="1" applyFill="1" applyBorder="1" applyAlignment="1" quotePrefix="1">
      <alignment horizontal="right" vertical="center" shrinkToFit="1"/>
    </xf>
    <xf numFmtId="2" fontId="68" fillId="0" borderId="13" xfId="0" applyNumberFormat="1" applyFont="1" applyFill="1" applyBorder="1" applyAlignment="1">
      <alignment horizontal="right" vertical="center" shrinkToFit="1"/>
    </xf>
    <xf numFmtId="38" fontId="68" fillId="0" borderId="0" xfId="52" applyFont="1" applyFill="1" applyBorder="1" applyAlignment="1">
      <alignment horizontal="right" vertical="center" shrinkToFit="1"/>
    </xf>
    <xf numFmtId="0" fontId="68" fillId="0" borderId="14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 wrapText="1"/>
    </xf>
    <xf numFmtId="38" fontId="68" fillId="0" borderId="14" xfId="52" applyFont="1" applyFill="1" applyBorder="1" applyAlignment="1">
      <alignment horizontal="right" vertical="center" shrinkToFit="1"/>
    </xf>
    <xf numFmtId="38" fontId="23" fillId="0" borderId="14" xfId="52" applyNumberFormat="1" applyFont="1" applyFill="1" applyBorder="1" applyAlignment="1">
      <alignment horizontal="right" vertical="center" shrinkToFit="1"/>
    </xf>
    <xf numFmtId="0" fontId="70" fillId="0" borderId="0" xfId="0" applyFont="1" applyAlignment="1">
      <alignment vertical="top"/>
    </xf>
    <xf numFmtId="38" fontId="74" fillId="0" borderId="0" xfId="52" applyFont="1" applyAlignment="1">
      <alignment vertical="center"/>
    </xf>
    <xf numFmtId="179" fontId="16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19" fillId="0" borderId="0" xfId="52" applyFont="1" applyFill="1" applyBorder="1" applyAlignment="1">
      <alignment vertical="center"/>
    </xf>
    <xf numFmtId="38" fontId="19" fillId="0" borderId="10" xfId="52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18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55" fontId="19" fillId="0" borderId="0" xfId="5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7</xdr:row>
      <xdr:rowOff>152400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14859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285750</xdr:colOff>
      <xdr:row>17</xdr:row>
      <xdr:rowOff>19050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972050" y="4991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62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486025" y="62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6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04775" cy="209550"/>
    <xdr:sp fLocksText="0">
      <xdr:nvSpPr>
        <xdr:cNvPr id="17" name="Text Box 2"/>
        <xdr:cNvSpPr txBox="1">
          <a:spLocks noChangeArrowheads="1"/>
        </xdr:cNvSpPr>
      </xdr:nvSpPr>
      <xdr:spPr>
        <a:xfrm>
          <a:off x="2495550" y="752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</xdr:row>
      <xdr:rowOff>0</xdr:rowOff>
    </xdr:from>
    <xdr:ext cx="85725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8667750" y="666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572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10467975" y="666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66675</xdr:rowOff>
    </xdr:from>
    <xdr:ext cx="171450" cy="257175"/>
    <xdr:sp fLocksText="0">
      <xdr:nvSpPr>
        <xdr:cNvPr id="3" name="Text Box 8"/>
        <xdr:cNvSpPr txBox="1">
          <a:spLocks noChangeArrowheads="1"/>
        </xdr:cNvSpPr>
      </xdr:nvSpPr>
      <xdr:spPr>
        <a:xfrm>
          <a:off x="14906625" y="1000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4</xdr:row>
      <xdr:rowOff>0</xdr:rowOff>
    </xdr:from>
    <xdr:ext cx="200025" cy="209550"/>
    <xdr:sp>
      <xdr:nvSpPr>
        <xdr:cNvPr id="4" name="Text Box 9"/>
        <xdr:cNvSpPr txBox="1">
          <a:spLocks noChangeArrowheads="1"/>
        </xdr:cNvSpPr>
      </xdr:nvSpPr>
      <xdr:spPr>
        <a:xfrm>
          <a:off x="13201650" y="933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733800" y="81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5257800" y="81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590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381250" y="5905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5" name="Text Box 4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7" name="Text Box 4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8" name="Text Box 4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9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0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2" name="Text Box 4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3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4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5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6" name="Text Box 4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7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8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76225"/>
    <xdr:sp fLocksText="0">
      <xdr:nvSpPr>
        <xdr:cNvPr id="19" name="Text Box 2"/>
        <xdr:cNvSpPr txBox="1">
          <a:spLocks noChangeArrowheads="1"/>
        </xdr:cNvSpPr>
      </xdr:nvSpPr>
      <xdr:spPr>
        <a:xfrm>
          <a:off x="2381250" y="4267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90" zoomScalePageLayoutView="0" workbookViewId="0" topLeftCell="A1">
      <selection activeCell="A9" sqref="A9:O9"/>
    </sheetView>
  </sheetViews>
  <sheetFormatPr defaultColWidth="9.00390625" defaultRowHeight="13.5"/>
  <cols>
    <col min="1" max="4" width="9.00390625" style="0" customWidth="1"/>
    <col min="5" max="11" width="8.50390625" style="0" customWidth="1"/>
  </cols>
  <sheetData>
    <row r="1" spans="1:15" ht="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26.25">
      <c r="A8" s="90"/>
      <c r="B8" s="90"/>
      <c r="C8" s="90"/>
      <c r="D8" s="90"/>
      <c r="E8" s="90"/>
      <c r="F8" s="222"/>
      <c r="G8" s="90"/>
      <c r="H8" s="90"/>
      <c r="I8" s="90"/>
      <c r="J8" s="90"/>
      <c r="K8" s="90"/>
      <c r="L8" s="90"/>
      <c r="M8" s="90"/>
      <c r="N8" s="90"/>
      <c r="O8" s="90"/>
    </row>
    <row r="9" spans="1:15" ht="64.5">
      <c r="A9" s="284" t="s">
        <v>53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</row>
    <row r="10" spans="1:15" ht="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223"/>
      <c r="M10" s="90"/>
      <c r="N10" s="90"/>
      <c r="O10" s="90"/>
    </row>
    <row r="11" spans="1:15" ht="64.5">
      <c r="A11" s="284" t="s">
        <v>37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4"/>
      <c r="N11" s="284"/>
      <c r="O11" s="284"/>
    </row>
    <row r="12" spans="1:15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41.25" customHeight="1">
      <c r="A17" s="286">
        <v>43069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</row>
    <row r="18" spans="1:15" ht="41.25" customHeight="1">
      <c r="A18" s="287" t="s">
        <v>36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19" spans="1:15" ht="41.25" customHeight="1">
      <c r="A19" s="287" t="s">
        <v>38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</row>
    <row r="20" spans="1:15" ht="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9" spans="7:13" ht="12.75">
      <c r="G29" s="10"/>
      <c r="H29" s="10"/>
      <c r="I29" s="10"/>
      <c r="J29" s="10"/>
      <c r="K29" s="10"/>
      <c r="L29" s="10"/>
      <c r="M29" s="10"/>
    </row>
    <row r="43" ht="12.75">
      <c r="L43" s="54"/>
    </row>
  </sheetData>
  <sheetProtection/>
  <mergeCells count="5">
    <mergeCell ref="A9:O9"/>
    <mergeCell ref="A11:O11"/>
    <mergeCell ref="A17:O17"/>
    <mergeCell ref="A18:O18"/>
    <mergeCell ref="A19:O19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L13" sqref="L13"/>
    </sheetView>
  </sheetViews>
  <sheetFormatPr defaultColWidth="9.00390625" defaultRowHeight="13.5"/>
  <cols>
    <col min="1" max="1" width="8.50390625" style="0" customWidth="1"/>
    <col min="2" max="2" width="31.875" style="0" customWidth="1"/>
    <col min="3" max="6" width="15.125" style="0" customWidth="1"/>
    <col min="7" max="7" width="15.125" style="10" customWidth="1"/>
    <col min="8" max="8" width="10.00390625" style="0" customWidth="1"/>
    <col min="9" max="9" width="8.50390625" style="0" customWidth="1"/>
  </cols>
  <sheetData>
    <row r="1" spans="7:8" ht="12.75">
      <c r="G1"/>
      <c r="H1" s="3"/>
    </row>
    <row r="2" spans="1:9" ht="35.25">
      <c r="A2" s="305" t="s">
        <v>139</v>
      </c>
      <c r="B2" s="305"/>
      <c r="C2" s="305"/>
      <c r="D2" s="305"/>
      <c r="E2" s="305"/>
      <c r="F2" s="305"/>
      <c r="G2" s="305"/>
      <c r="H2" s="305"/>
      <c r="I2" s="305"/>
    </row>
    <row r="3" spans="1:9" ht="14.2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4"/>
      <c r="B6" s="131"/>
      <c r="C6" s="132"/>
      <c r="D6" s="132"/>
      <c r="E6" s="132"/>
      <c r="F6" s="132"/>
      <c r="G6" s="151" t="s">
        <v>0</v>
      </c>
      <c r="H6" s="4"/>
    </row>
    <row r="7" spans="1:8" ht="19.5" customHeight="1">
      <c r="A7" s="4"/>
      <c r="B7" s="134"/>
      <c r="C7" s="209" t="s">
        <v>81</v>
      </c>
      <c r="D7" s="209" t="s">
        <v>82</v>
      </c>
      <c r="E7" s="209" t="s">
        <v>83</v>
      </c>
      <c r="F7" s="209" t="s">
        <v>84</v>
      </c>
      <c r="G7" s="209" t="s">
        <v>85</v>
      </c>
      <c r="H7" s="309"/>
    </row>
    <row r="8" spans="2:8" ht="19.5" customHeight="1" thickBot="1">
      <c r="B8" s="139"/>
      <c r="C8" s="138" t="s">
        <v>78</v>
      </c>
      <c r="D8" s="138" t="s">
        <v>78</v>
      </c>
      <c r="E8" s="138" t="s">
        <v>78</v>
      </c>
      <c r="F8" s="138" t="s">
        <v>78</v>
      </c>
      <c r="G8" s="138" t="s">
        <v>86</v>
      </c>
      <c r="H8" s="309"/>
    </row>
    <row r="9" spans="2:9" ht="25.5" customHeight="1" thickTop="1">
      <c r="B9" s="134" t="s">
        <v>113</v>
      </c>
      <c r="C9" s="135">
        <v>3334</v>
      </c>
      <c r="D9" s="135">
        <v>9127</v>
      </c>
      <c r="E9" s="135">
        <v>9546</v>
      </c>
      <c r="F9" s="135">
        <v>10746</v>
      </c>
      <c r="G9" s="135">
        <v>5875</v>
      </c>
      <c r="H9" s="136"/>
      <c r="I9" s="19"/>
    </row>
    <row r="10" spans="2:9" ht="25.5" customHeight="1" thickBot="1">
      <c r="B10" s="210" t="s">
        <v>114</v>
      </c>
      <c r="C10" s="217">
        <v>-3339</v>
      </c>
      <c r="D10" s="217">
        <v>-1465</v>
      </c>
      <c r="E10" s="217">
        <v>-1263</v>
      </c>
      <c r="F10" s="217">
        <v>-258</v>
      </c>
      <c r="G10" s="217">
        <v>-1345</v>
      </c>
      <c r="H10" s="136"/>
      <c r="I10" s="19"/>
    </row>
    <row r="11" spans="2:9" ht="25.5" customHeight="1" thickBot="1" thickTop="1">
      <c r="B11" s="212" t="s">
        <v>115</v>
      </c>
      <c r="C11" s="218">
        <v>-5</v>
      </c>
      <c r="D11" s="213">
        <v>7662</v>
      </c>
      <c r="E11" s="213">
        <v>8283</v>
      </c>
      <c r="F11" s="213">
        <v>10488</v>
      </c>
      <c r="G11" s="214">
        <v>4530</v>
      </c>
      <c r="H11" s="136"/>
      <c r="I11" s="19"/>
    </row>
    <row r="12" spans="2:9" ht="25.5" customHeight="1" thickTop="1">
      <c r="B12" s="215" t="s">
        <v>116</v>
      </c>
      <c r="C12" s="216">
        <v>1024</v>
      </c>
      <c r="D12" s="219">
        <v>-4431</v>
      </c>
      <c r="E12" s="219">
        <v>-3067</v>
      </c>
      <c r="F12" s="219">
        <v>-6118</v>
      </c>
      <c r="G12" s="219">
        <v>-1265</v>
      </c>
      <c r="H12" s="136"/>
      <c r="I12" s="19"/>
    </row>
    <row r="13" spans="2:9" ht="25.5" customHeight="1">
      <c r="B13" s="134" t="s">
        <v>117</v>
      </c>
      <c r="C13" s="135">
        <v>463</v>
      </c>
      <c r="D13" s="135">
        <v>977</v>
      </c>
      <c r="E13" s="220">
        <v>-905</v>
      </c>
      <c r="F13" s="220">
        <v>-227</v>
      </c>
      <c r="G13" s="135">
        <v>101</v>
      </c>
      <c r="H13" s="136"/>
      <c r="I13" s="19"/>
    </row>
    <row r="14" spans="2:9" ht="25.5" customHeight="1">
      <c r="B14" s="148" t="s">
        <v>118</v>
      </c>
      <c r="C14" s="149">
        <v>1482</v>
      </c>
      <c r="D14" s="149">
        <v>4207</v>
      </c>
      <c r="E14" s="149">
        <v>4310</v>
      </c>
      <c r="F14" s="149">
        <v>4141</v>
      </c>
      <c r="G14" s="149">
        <v>3365</v>
      </c>
      <c r="H14" s="136"/>
      <c r="I14" s="19"/>
    </row>
    <row r="15" spans="2:9" ht="25.5" customHeight="1">
      <c r="B15" s="210" t="s">
        <v>119</v>
      </c>
      <c r="C15" s="211">
        <v>11878</v>
      </c>
      <c r="D15" s="211">
        <v>13361</v>
      </c>
      <c r="E15" s="211">
        <v>17569</v>
      </c>
      <c r="F15" s="211">
        <v>21879</v>
      </c>
      <c r="G15" s="211">
        <v>26021</v>
      </c>
      <c r="H15" s="136"/>
      <c r="I15" s="19"/>
    </row>
    <row r="16" spans="2:8" ht="25.5" customHeight="1" thickBot="1">
      <c r="B16" s="224" t="s">
        <v>120</v>
      </c>
      <c r="C16" s="141">
        <v>13361</v>
      </c>
      <c r="D16" s="141">
        <v>17569</v>
      </c>
      <c r="E16" s="141">
        <v>21879</v>
      </c>
      <c r="F16" s="141">
        <v>26021</v>
      </c>
      <c r="G16" s="141">
        <v>29387</v>
      </c>
      <c r="H16" s="136"/>
    </row>
    <row r="17" spans="2:8" ht="19.5" customHeight="1" thickTop="1">
      <c r="B17" s="133"/>
      <c r="C17" s="135"/>
      <c r="D17" s="135"/>
      <c r="E17" s="115"/>
      <c r="F17" s="135"/>
      <c r="G17" s="135"/>
      <c r="H17" s="136"/>
    </row>
    <row r="18" spans="2:7" ht="19.5" customHeight="1" thickBot="1">
      <c r="B18" s="225"/>
      <c r="C18" s="221"/>
      <c r="D18" s="221"/>
      <c r="E18" s="221"/>
      <c r="F18" s="221"/>
      <c r="G18" s="221"/>
    </row>
    <row r="19" spans="2:8" ht="19.5" customHeight="1" thickTop="1">
      <c r="B19" s="132" t="s">
        <v>129</v>
      </c>
      <c r="C19" s="282">
        <v>4087</v>
      </c>
      <c r="D19" s="282">
        <v>2649</v>
      </c>
      <c r="E19" s="282">
        <v>2166</v>
      </c>
      <c r="F19" s="282">
        <v>1464</v>
      </c>
      <c r="G19" s="282">
        <v>1912</v>
      </c>
      <c r="H19" s="226"/>
    </row>
    <row r="20" spans="2:15" ht="19.5" customHeight="1" thickBot="1">
      <c r="B20" s="228" t="s">
        <v>128</v>
      </c>
      <c r="C20" s="283">
        <v>2418</v>
      </c>
      <c r="D20" s="283">
        <v>1907</v>
      </c>
      <c r="E20" s="283">
        <v>1604</v>
      </c>
      <c r="F20" s="283">
        <v>1452</v>
      </c>
      <c r="G20" s="283">
        <v>694</v>
      </c>
      <c r="H20" s="227"/>
      <c r="J20" s="134"/>
      <c r="K20" s="134"/>
      <c r="L20" s="134"/>
      <c r="M20" s="134"/>
      <c r="N20" s="134"/>
      <c r="O20" s="4"/>
    </row>
    <row r="21" spans="2:8" ht="13.5" thickTop="1">
      <c r="B21" s="18"/>
      <c r="C21" s="18"/>
      <c r="D21" s="18"/>
      <c r="E21" s="18"/>
      <c r="F21" s="18"/>
      <c r="G21" s="18"/>
      <c r="H21" s="18"/>
    </row>
    <row r="22" spans="2:8" ht="12.75">
      <c r="B22" s="281" t="s">
        <v>133</v>
      </c>
      <c r="C22" s="18"/>
      <c r="D22" s="18"/>
      <c r="E22" s="18"/>
      <c r="F22" s="18"/>
      <c r="G22" s="18"/>
      <c r="H22" s="18"/>
    </row>
    <row r="27" spans="4:6" ht="12.75">
      <c r="D27" s="10"/>
      <c r="E27" s="10"/>
      <c r="F27" s="10"/>
    </row>
  </sheetData>
  <sheetProtection/>
  <mergeCells count="2">
    <mergeCell ref="A2:I2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80" zoomScalePageLayoutView="0" workbookViewId="0" topLeftCell="A1">
      <selection activeCell="A2" sqref="A2:I2"/>
    </sheetView>
  </sheetViews>
  <sheetFormatPr defaultColWidth="12.75390625" defaultRowHeight="13.5"/>
  <cols>
    <col min="1" max="1" width="28.625" style="245" customWidth="1"/>
    <col min="2" max="2" width="35.125" style="278" customWidth="1" collapsed="1"/>
    <col min="3" max="6" width="14.625" style="247" customWidth="1"/>
    <col min="7" max="7" width="1.25" style="245" customWidth="1"/>
    <col min="8" max="9" width="14.625" style="247" customWidth="1"/>
    <col min="10" max="244" width="12.875" style="245" customWidth="1"/>
    <col min="245" max="246" width="0" style="245" hidden="1" customWidth="1"/>
    <col min="247" max="247" width="23.75390625" style="245" customWidth="1"/>
    <col min="248" max="248" width="32.75390625" style="245" bestFit="1" customWidth="1"/>
    <col min="249" max="249" width="0" style="245" hidden="1" customWidth="1"/>
    <col min="250" max="16384" width="12.75390625" style="245" customWidth="1"/>
  </cols>
  <sheetData>
    <row r="1" spans="1:8" ht="23.25">
      <c r="A1" s="242"/>
      <c r="B1" s="243"/>
      <c r="C1" s="244"/>
      <c r="D1" s="244"/>
      <c r="E1" s="244"/>
      <c r="F1" s="244"/>
      <c r="H1" s="246"/>
    </row>
    <row r="2" spans="1:9" s="6" customFormat="1" ht="37.5" customHeight="1">
      <c r="A2" s="290" t="s">
        <v>174</v>
      </c>
      <c r="B2" s="290"/>
      <c r="C2" s="290"/>
      <c r="D2" s="290"/>
      <c r="E2" s="290"/>
      <c r="F2" s="290"/>
      <c r="G2" s="290"/>
      <c r="H2" s="290"/>
      <c r="I2" s="290"/>
    </row>
    <row r="3" spans="1:9" ht="16.5" customHeight="1">
      <c r="A3" s="242"/>
      <c r="B3" s="243"/>
      <c r="C3" s="244"/>
      <c r="D3" s="244"/>
      <c r="E3" s="244"/>
      <c r="F3" s="244"/>
      <c r="H3" s="246"/>
      <c r="I3" s="246" t="s">
        <v>140</v>
      </c>
    </row>
    <row r="4" spans="2:9" ht="15.75">
      <c r="B4" s="288"/>
      <c r="C4" s="248" t="s">
        <v>141</v>
      </c>
      <c r="D4" s="248" t="s">
        <v>142</v>
      </c>
      <c r="E4" s="248" t="s">
        <v>143</v>
      </c>
      <c r="F4" s="248" t="s">
        <v>144</v>
      </c>
      <c r="G4" s="249"/>
      <c r="H4" s="250" t="s">
        <v>145</v>
      </c>
      <c r="I4" s="250" t="s">
        <v>146</v>
      </c>
    </row>
    <row r="5" spans="1:9" ht="16.5" thickBot="1">
      <c r="A5" s="251"/>
      <c r="B5" s="289"/>
      <c r="C5" s="252" t="s">
        <v>78</v>
      </c>
      <c r="D5" s="252" t="s">
        <v>78</v>
      </c>
      <c r="E5" s="252" t="s">
        <v>78</v>
      </c>
      <c r="F5" s="252" t="s">
        <v>78</v>
      </c>
      <c r="G5" s="249"/>
      <c r="H5" s="252" t="s">
        <v>86</v>
      </c>
      <c r="I5" s="252" t="s">
        <v>79</v>
      </c>
    </row>
    <row r="6" spans="1:9" ht="16.5" thickTop="1">
      <c r="A6" s="255" t="s">
        <v>1</v>
      </c>
      <c r="B6" s="256"/>
      <c r="C6" s="257">
        <v>257852</v>
      </c>
      <c r="D6" s="257">
        <v>255143</v>
      </c>
      <c r="E6" s="257">
        <v>245387</v>
      </c>
      <c r="F6" s="257">
        <v>227209</v>
      </c>
      <c r="G6" s="249"/>
      <c r="H6" s="257">
        <v>116582</v>
      </c>
      <c r="I6" s="257">
        <v>232000</v>
      </c>
    </row>
    <row r="7" spans="1:9" ht="15.75">
      <c r="A7" s="253" t="s">
        <v>4</v>
      </c>
      <c r="B7" s="254"/>
      <c r="C7" s="258">
        <v>5106</v>
      </c>
      <c r="D7" s="258">
        <v>6362</v>
      </c>
      <c r="E7" s="258">
        <v>7788</v>
      </c>
      <c r="F7" s="258">
        <v>6879</v>
      </c>
      <c r="G7" s="249"/>
      <c r="H7" s="258">
        <v>4394</v>
      </c>
      <c r="I7" s="258">
        <v>7500</v>
      </c>
    </row>
    <row r="8" spans="1:9" ht="15.75">
      <c r="A8" s="259" t="s">
        <v>6</v>
      </c>
      <c r="B8" s="260"/>
      <c r="C8" s="261">
        <v>5847</v>
      </c>
      <c r="D8" s="261">
        <v>7664</v>
      </c>
      <c r="E8" s="261">
        <v>7908</v>
      </c>
      <c r="F8" s="261">
        <v>7343</v>
      </c>
      <c r="G8" s="249"/>
      <c r="H8" s="261">
        <v>4703</v>
      </c>
      <c r="I8" s="261">
        <v>8200</v>
      </c>
    </row>
    <row r="9" spans="1:9" ht="15.75">
      <c r="A9" s="253" t="s">
        <v>147</v>
      </c>
      <c r="B9" s="254"/>
      <c r="C9" s="258">
        <v>3877</v>
      </c>
      <c r="D9" s="258">
        <v>4416</v>
      </c>
      <c r="E9" s="258">
        <v>5437</v>
      </c>
      <c r="F9" s="258">
        <v>6975</v>
      </c>
      <c r="G9" s="249"/>
      <c r="H9" s="258">
        <v>3516</v>
      </c>
      <c r="I9" s="258">
        <v>6300</v>
      </c>
    </row>
    <row r="10" spans="1:9" ht="15.75">
      <c r="A10" s="259" t="s">
        <v>148</v>
      </c>
      <c r="B10" s="260" t="s">
        <v>149</v>
      </c>
      <c r="C10" s="262">
        <v>137.22</v>
      </c>
      <c r="D10" s="262">
        <v>156.28</v>
      </c>
      <c r="E10" s="262">
        <v>192.43</v>
      </c>
      <c r="F10" s="262">
        <v>249.43</v>
      </c>
      <c r="G10" s="249"/>
      <c r="H10" s="262">
        <v>128.16</v>
      </c>
      <c r="I10" s="262">
        <v>229.63</v>
      </c>
    </row>
    <row r="11" spans="1:9" ht="15.75">
      <c r="A11" s="253" t="s">
        <v>150</v>
      </c>
      <c r="B11" s="254" t="s">
        <v>151</v>
      </c>
      <c r="C11" s="263">
        <v>1868.07</v>
      </c>
      <c r="D11" s="263">
        <v>2108.04</v>
      </c>
      <c r="E11" s="263">
        <v>2185.94</v>
      </c>
      <c r="F11" s="263">
        <v>2401</v>
      </c>
      <c r="G11" s="249"/>
      <c r="H11" s="263">
        <v>2512.69</v>
      </c>
      <c r="I11" s="263" t="s">
        <v>152</v>
      </c>
    </row>
    <row r="12" spans="1:9" ht="15.75">
      <c r="A12" s="259" t="s">
        <v>153</v>
      </c>
      <c r="B12" s="260" t="s">
        <v>154</v>
      </c>
      <c r="C12" s="264">
        <v>7.6</v>
      </c>
      <c r="D12" s="264">
        <v>7.8</v>
      </c>
      <c r="E12" s="264">
        <v>8.96</v>
      </c>
      <c r="F12" s="264">
        <v>10.93</v>
      </c>
      <c r="G12" s="249"/>
      <c r="H12" s="262" t="s">
        <v>152</v>
      </c>
      <c r="I12" s="264">
        <v>9.2</v>
      </c>
    </row>
    <row r="13" spans="1:9" ht="15.75">
      <c r="A13" s="255" t="s">
        <v>155</v>
      </c>
      <c r="B13" s="256"/>
      <c r="C13" s="265">
        <v>35</v>
      </c>
      <c r="D13" s="265">
        <v>40</v>
      </c>
      <c r="E13" s="265">
        <v>55</v>
      </c>
      <c r="F13" s="265">
        <v>60</v>
      </c>
      <c r="G13" s="249"/>
      <c r="H13" s="265">
        <v>30</v>
      </c>
      <c r="I13" s="266">
        <v>65</v>
      </c>
    </row>
    <row r="14" spans="1:9" ht="15.75">
      <c r="A14" s="253" t="s">
        <v>156</v>
      </c>
      <c r="B14" s="254" t="s">
        <v>157</v>
      </c>
      <c r="C14" s="267">
        <v>25.5</v>
      </c>
      <c r="D14" s="267">
        <v>25.6</v>
      </c>
      <c r="E14" s="267">
        <v>28.6</v>
      </c>
      <c r="F14" s="267">
        <v>24.1</v>
      </c>
      <c r="G14" s="249"/>
      <c r="H14" s="263" t="s">
        <v>152</v>
      </c>
      <c r="I14" s="267">
        <v>28.3</v>
      </c>
    </row>
    <row r="15" spans="1:9" ht="22.5">
      <c r="A15" s="259" t="s">
        <v>158</v>
      </c>
      <c r="B15" s="268" t="s">
        <v>159</v>
      </c>
      <c r="C15" s="262">
        <v>25.54</v>
      </c>
      <c r="D15" s="262">
        <v>25.61</v>
      </c>
      <c r="E15" s="262">
        <v>28.6</v>
      </c>
      <c r="F15" s="262">
        <v>45.41</v>
      </c>
      <c r="G15" s="249"/>
      <c r="H15" s="262" t="s">
        <v>152</v>
      </c>
      <c r="I15" s="262" t="s">
        <v>152</v>
      </c>
    </row>
    <row r="16" spans="1:9" ht="15.75">
      <c r="A16" s="259" t="s">
        <v>160</v>
      </c>
      <c r="B16" s="268" t="s">
        <v>161</v>
      </c>
      <c r="C16" s="269">
        <v>8397</v>
      </c>
      <c r="D16" s="269">
        <v>9688</v>
      </c>
      <c r="E16" s="269">
        <v>9647</v>
      </c>
      <c r="F16" s="269">
        <v>8924</v>
      </c>
      <c r="G16" s="249"/>
      <c r="H16" s="269">
        <v>5458</v>
      </c>
      <c r="I16" s="262" t="s">
        <v>152</v>
      </c>
    </row>
    <row r="17" spans="1:9" ht="15.75">
      <c r="A17" s="253" t="s">
        <v>162</v>
      </c>
      <c r="B17" s="254" t="s">
        <v>163</v>
      </c>
      <c r="C17" s="263">
        <v>3.26</v>
      </c>
      <c r="D17" s="263">
        <v>3.8</v>
      </c>
      <c r="E17" s="263">
        <v>3.93</v>
      </c>
      <c r="F17" s="263">
        <v>3.93</v>
      </c>
      <c r="G17" s="249"/>
      <c r="H17" s="263">
        <v>4.68</v>
      </c>
      <c r="I17" s="263" t="s">
        <v>152</v>
      </c>
    </row>
    <row r="18" spans="1:9" ht="22.5">
      <c r="A18" s="259" t="s">
        <v>164</v>
      </c>
      <c r="B18" s="268" t="s">
        <v>165</v>
      </c>
      <c r="C18" s="262">
        <v>5.22</v>
      </c>
      <c r="D18" s="262">
        <v>3.96</v>
      </c>
      <c r="E18" s="262">
        <v>3.22</v>
      </c>
      <c r="F18" s="262">
        <v>4.47</v>
      </c>
      <c r="G18" s="249"/>
      <c r="H18" s="262">
        <v>8.59</v>
      </c>
      <c r="I18" s="262" t="s">
        <v>152</v>
      </c>
    </row>
    <row r="19" spans="1:9" ht="15.75">
      <c r="A19" s="253" t="s">
        <v>166</v>
      </c>
      <c r="B19" s="270" t="s">
        <v>167</v>
      </c>
      <c r="C19" s="271">
        <v>0.76</v>
      </c>
      <c r="D19" s="271">
        <v>0.69</v>
      </c>
      <c r="E19" s="271">
        <v>0.65</v>
      </c>
      <c r="F19" s="271">
        <v>0.82</v>
      </c>
      <c r="G19" s="249"/>
      <c r="H19" s="263">
        <v>1.33</v>
      </c>
      <c r="I19" s="263" t="s">
        <v>152</v>
      </c>
    </row>
    <row r="20" spans="1:9" ht="15.75">
      <c r="A20" s="259" t="s">
        <v>168</v>
      </c>
      <c r="B20" s="268" t="s">
        <v>169</v>
      </c>
      <c r="C20" s="272">
        <v>10.38</v>
      </c>
      <c r="D20" s="272">
        <v>9.37</v>
      </c>
      <c r="E20" s="272">
        <v>7.42</v>
      </c>
      <c r="F20" s="272">
        <v>7.92</v>
      </c>
      <c r="G20" s="249"/>
      <c r="H20" s="262">
        <v>14.5</v>
      </c>
      <c r="I20" s="262" t="s">
        <v>152</v>
      </c>
    </row>
    <row r="21" spans="1:9" ht="23.25" customHeight="1">
      <c r="A21" s="253" t="s">
        <v>170</v>
      </c>
      <c r="B21" s="270" t="s">
        <v>171</v>
      </c>
      <c r="C21" s="273">
        <v>1425</v>
      </c>
      <c r="D21" s="273">
        <v>1465</v>
      </c>
      <c r="E21" s="273">
        <v>1428</v>
      </c>
      <c r="F21" s="273">
        <v>1976</v>
      </c>
      <c r="G21" s="249"/>
      <c r="H21" s="273">
        <v>3330</v>
      </c>
      <c r="I21" s="263" t="s">
        <v>152</v>
      </c>
    </row>
    <row r="22" spans="1:9" ht="16.5" thickBot="1">
      <c r="A22" s="274" t="s">
        <v>172</v>
      </c>
      <c r="B22" s="275"/>
      <c r="C22" s="276">
        <v>40900</v>
      </c>
      <c r="D22" s="276">
        <v>42048</v>
      </c>
      <c r="E22" s="276">
        <v>40986</v>
      </c>
      <c r="F22" s="276">
        <v>56715</v>
      </c>
      <c r="G22" s="249"/>
      <c r="H22" s="276">
        <v>95578</v>
      </c>
      <c r="I22" s="277" t="s">
        <v>152</v>
      </c>
    </row>
    <row r="23" spans="1:8" ht="15" thickTop="1">
      <c r="A23" s="245" t="s">
        <v>173</v>
      </c>
      <c r="H23" s="245"/>
    </row>
    <row r="26" spans="3:9" ht="14.25">
      <c r="C26" s="279"/>
      <c r="D26" s="279"/>
      <c r="E26" s="279"/>
      <c r="F26" s="279"/>
      <c r="G26" s="279"/>
      <c r="H26" s="279"/>
      <c r="I26" s="279"/>
    </row>
    <row r="39" spans="2:6" ht="14.25">
      <c r="B39" s="245"/>
      <c r="C39" s="245"/>
      <c r="D39" s="245"/>
      <c r="E39" s="245"/>
      <c r="F39" s="245"/>
    </row>
    <row r="40" spans="2:6" ht="14.25">
      <c r="B40" s="245"/>
      <c r="C40" s="245"/>
      <c r="D40" s="245"/>
      <c r="E40" s="245"/>
      <c r="F40" s="245"/>
    </row>
    <row r="41" spans="2:6" ht="14.25">
      <c r="B41" s="245"/>
      <c r="C41" s="245"/>
      <c r="D41" s="245"/>
      <c r="E41" s="245"/>
      <c r="F41" s="245"/>
    </row>
    <row r="42" spans="2:6" ht="14.25">
      <c r="B42" s="245"/>
      <c r="C42" s="245"/>
      <c r="D42" s="245"/>
      <c r="E42" s="245"/>
      <c r="F42" s="245"/>
    </row>
    <row r="43" spans="2:6" ht="14.25">
      <c r="B43" s="245"/>
      <c r="C43" s="245"/>
      <c r="D43" s="245"/>
      <c r="E43" s="245"/>
      <c r="F43" s="245"/>
    </row>
    <row r="44" spans="2:6" ht="14.25">
      <c r="B44" s="245"/>
      <c r="C44" s="245"/>
      <c r="D44" s="245"/>
      <c r="E44" s="245"/>
      <c r="F44" s="245"/>
    </row>
    <row r="45" spans="2:6" ht="14.25">
      <c r="B45" s="245"/>
      <c r="C45" s="245"/>
      <c r="D45" s="245"/>
      <c r="E45" s="245"/>
      <c r="F45" s="245"/>
    </row>
    <row r="46" spans="2:6" ht="14.25">
      <c r="B46" s="245"/>
      <c r="C46" s="245"/>
      <c r="D46" s="245"/>
      <c r="E46" s="245"/>
      <c r="F46" s="245"/>
    </row>
    <row r="47" spans="2:6" ht="14.25">
      <c r="B47" s="245"/>
      <c r="C47" s="245"/>
      <c r="D47" s="245"/>
      <c r="E47" s="245"/>
      <c r="F47" s="245"/>
    </row>
    <row r="48" spans="2:6" ht="14.25">
      <c r="B48" s="245"/>
      <c r="C48" s="245"/>
      <c r="D48" s="245"/>
      <c r="E48" s="245"/>
      <c r="F48" s="245"/>
    </row>
    <row r="49" spans="2:7" ht="14.25">
      <c r="B49" s="245"/>
      <c r="C49" s="245"/>
      <c r="D49" s="245"/>
      <c r="E49" s="245"/>
      <c r="F49" s="245"/>
      <c r="G49" s="247"/>
    </row>
  </sheetData>
  <sheetProtection/>
  <mergeCells count="2">
    <mergeCell ref="B4:B5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3"/>
  <sheetViews>
    <sheetView showGridLines="0" zoomScaleSheetLayoutView="90" workbookViewId="0" topLeftCell="A1">
      <selection activeCell="A2" sqref="A2:I2"/>
    </sheetView>
  </sheetViews>
  <sheetFormatPr defaultColWidth="9.00390625" defaultRowHeight="13.5"/>
  <cols>
    <col min="1" max="1" width="4.00390625" style="6" customWidth="1"/>
    <col min="2" max="2" width="28.625" style="6" customWidth="1"/>
    <col min="3" max="3" width="15.875" style="6" hidden="1" customWidth="1"/>
    <col min="4" max="8" width="19.25390625" style="6" customWidth="1"/>
    <col min="9" max="9" width="11.25390625" style="6" customWidth="1"/>
    <col min="10" max="16384" width="9.00390625" style="6" customWidth="1"/>
  </cols>
  <sheetData>
    <row r="1" ht="12" customHeight="1"/>
    <row r="2" spans="1:9" ht="37.5" customHeight="1">
      <c r="A2" s="290" t="s">
        <v>121</v>
      </c>
      <c r="B2" s="290"/>
      <c r="C2" s="290"/>
      <c r="D2" s="290"/>
      <c r="E2" s="290"/>
      <c r="F2" s="290"/>
      <c r="G2" s="290"/>
      <c r="H2" s="290"/>
      <c r="I2" s="290"/>
    </row>
    <row r="3" spans="1:8" ht="12" customHeight="1">
      <c r="A3" s="56"/>
      <c r="B3" s="56"/>
      <c r="C3" s="56"/>
      <c r="D3" s="56"/>
      <c r="E3" s="56"/>
      <c r="F3" s="56"/>
      <c r="G3" s="56"/>
      <c r="H3" s="56"/>
    </row>
    <row r="4" spans="1:8" ht="17.25" customHeight="1">
      <c r="A4" s="56"/>
      <c r="B4" s="56"/>
      <c r="C4" s="56"/>
      <c r="D4" s="56"/>
      <c r="E4" s="56"/>
      <c r="F4" s="57"/>
      <c r="G4" s="57"/>
      <c r="H4" s="57" t="s">
        <v>27</v>
      </c>
    </row>
    <row r="5" spans="1:8" ht="21" customHeight="1">
      <c r="A5" s="56"/>
      <c r="B5" s="58"/>
      <c r="C5" s="59">
        <v>41334</v>
      </c>
      <c r="D5" s="59" t="s">
        <v>81</v>
      </c>
      <c r="E5" s="59" t="s">
        <v>82</v>
      </c>
      <c r="F5" s="59" t="s">
        <v>83</v>
      </c>
      <c r="G5" s="59" t="s">
        <v>84</v>
      </c>
      <c r="H5" s="59" t="s">
        <v>85</v>
      </c>
    </row>
    <row r="6" spans="1:8" ht="21" customHeight="1" thickBot="1">
      <c r="A6" s="56"/>
      <c r="B6" s="68"/>
      <c r="C6" s="69" t="s">
        <v>78</v>
      </c>
      <c r="D6" s="69" t="s">
        <v>78</v>
      </c>
      <c r="E6" s="69" t="s">
        <v>78</v>
      </c>
      <c r="F6" s="69" t="s">
        <v>78</v>
      </c>
      <c r="G6" s="69" t="s">
        <v>78</v>
      </c>
      <c r="H6" s="69" t="s">
        <v>79</v>
      </c>
    </row>
    <row r="7" spans="1:8" ht="21" customHeight="1" thickTop="1">
      <c r="A7" s="56"/>
      <c r="B7" s="60" t="s">
        <v>95</v>
      </c>
      <c r="C7" s="61">
        <v>216405</v>
      </c>
      <c r="D7" s="61">
        <v>257852</v>
      </c>
      <c r="E7" s="61">
        <v>255143</v>
      </c>
      <c r="F7" s="62">
        <v>245387</v>
      </c>
      <c r="G7" s="62">
        <v>227209</v>
      </c>
      <c r="H7" s="62">
        <v>232000</v>
      </c>
    </row>
    <row r="8" spans="1:8" ht="21" customHeight="1">
      <c r="A8" s="56"/>
      <c r="B8" s="70" t="s">
        <v>2</v>
      </c>
      <c r="C8" s="71">
        <v>27462</v>
      </c>
      <c r="D8" s="71">
        <v>32522</v>
      </c>
      <c r="E8" s="71">
        <v>32738</v>
      </c>
      <c r="F8" s="72">
        <v>33648</v>
      </c>
      <c r="G8" s="72">
        <v>31225</v>
      </c>
      <c r="H8" s="72">
        <v>32250</v>
      </c>
    </row>
    <row r="9" spans="1:8" ht="21" customHeight="1">
      <c r="A9" s="56"/>
      <c r="B9" s="73" t="s">
        <v>80</v>
      </c>
      <c r="C9" s="74">
        <v>0.1269009496083732</v>
      </c>
      <c r="D9" s="74">
        <v>0.12612661526767294</v>
      </c>
      <c r="E9" s="74">
        <v>0.1283123581677726</v>
      </c>
      <c r="F9" s="75">
        <v>0.13712217843651048</v>
      </c>
      <c r="G9" s="75">
        <v>0.1374285349612031</v>
      </c>
      <c r="H9" s="75">
        <v>0.139</v>
      </c>
    </row>
    <row r="10" spans="1:8" ht="21" customHeight="1">
      <c r="A10" s="56"/>
      <c r="B10" s="60" t="s">
        <v>3</v>
      </c>
      <c r="C10" s="61">
        <v>26202</v>
      </c>
      <c r="D10" s="61">
        <v>27416</v>
      </c>
      <c r="E10" s="61">
        <v>26376</v>
      </c>
      <c r="F10" s="62">
        <v>25859</v>
      </c>
      <c r="G10" s="62">
        <v>24346</v>
      </c>
      <c r="H10" s="62">
        <v>24750</v>
      </c>
    </row>
    <row r="11" spans="1:10" ht="21" customHeight="1">
      <c r="A11" s="56"/>
      <c r="B11" s="63" t="s">
        <v>80</v>
      </c>
      <c r="C11" s="64">
        <v>0.12107853330560754</v>
      </c>
      <c r="D11" s="64">
        <v>0.10632455827373842</v>
      </c>
      <c r="E11" s="64">
        <v>0.10337732173722188</v>
      </c>
      <c r="F11" s="65">
        <v>0.10538048062855815</v>
      </c>
      <c r="G11" s="65">
        <v>0.10715244554573103</v>
      </c>
      <c r="H11" s="65">
        <v>0.10652173913043478</v>
      </c>
      <c r="J11" s="53"/>
    </row>
    <row r="12" spans="1:10" ht="21" customHeight="1">
      <c r="A12" s="56"/>
      <c r="B12" s="70" t="s">
        <v>4</v>
      </c>
      <c r="C12" s="71">
        <v>1260</v>
      </c>
      <c r="D12" s="71">
        <v>5106</v>
      </c>
      <c r="E12" s="71">
        <v>6362</v>
      </c>
      <c r="F12" s="72">
        <v>7788</v>
      </c>
      <c r="G12" s="72">
        <v>6879</v>
      </c>
      <c r="H12" s="72">
        <v>7500</v>
      </c>
      <c r="J12" s="53"/>
    </row>
    <row r="13" spans="1:8" ht="21" customHeight="1">
      <c r="A13" s="56"/>
      <c r="B13" s="73" t="s">
        <v>80</v>
      </c>
      <c r="C13" s="74">
        <v>0.005822416302765648</v>
      </c>
      <c r="D13" s="74">
        <v>0.019802056993934506</v>
      </c>
      <c r="E13" s="74">
        <v>0.02493503643055071</v>
      </c>
      <c r="F13" s="75">
        <v>0.03173762261244483</v>
      </c>
      <c r="G13" s="75">
        <v>0.030276089415472097</v>
      </c>
      <c r="H13" s="75">
        <v>0.032</v>
      </c>
    </row>
    <row r="14" spans="1:8" ht="21" customHeight="1">
      <c r="A14" s="56"/>
      <c r="B14" s="60" t="s">
        <v>5</v>
      </c>
      <c r="C14" s="61">
        <v>671</v>
      </c>
      <c r="D14" s="61">
        <v>740</v>
      </c>
      <c r="E14" s="61">
        <v>1302</v>
      </c>
      <c r="F14" s="62">
        <v>119</v>
      </c>
      <c r="G14" s="62">
        <v>464</v>
      </c>
      <c r="H14" s="62">
        <v>700</v>
      </c>
    </row>
    <row r="15" spans="1:8" ht="21" customHeight="1">
      <c r="A15" s="56"/>
      <c r="B15" s="76" t="s">
        <v>6</v>
      </c>
      <c r="C15" s="77">
        <v>1931</v>
      </c>
      <c r="D15" s="77">
        <v>5847</v>
      </c>
      <c r="E15" s="77">
        <v>7664</v>
      </c>
      <c r="F15" s="78">
        <v>7908</v>
      </c>
      <c r="G15" s="78">
        <v>7343</v>
      </c>
      <c r="H15" s="78">
        <v>8200</v>
      </c>
    </row>
    <row r="16" spans="1:8" ht="31.5" customHeight="1" thickBot="1">
      <c r="A16" s="56"/>
      <c r="B16" s="234" t="s">
        <v>134</v>
      </c>
      <c r="C16" s="80">
        <v>444</v>
      </c>
      <c r="D16" s="80">
        <v>3877</v>
      </c>
      <c r="E16" s="80">
        <v>4416</v>
      </c>
      <c r="F16" s="81">
        <v>5437</v>
      </c>
      <c r="G16" s="81">
        <v>6975</v>
      </c>
      <c r="H16" s="81">
        <v>6300</v>
      </c>
    </row>
    <row r="17" spans="1:8" ht="3" customHeight="1" thickTop="1">
      <c r="A17" s="56"/>
      <c r="B17" s="60"/>
      <c r="C17" s="61"/>
      <c r="D17" s="61"/>
      <c r="E17" s="61"/>
      <c r="F17" s="61"/>
      <c r="G17" s="61"/>
      <c r="H17" s="61"/>
    </row>
    <row r="18" spans="1:8" ht="21" customHeight="1">
      <c r="A18" s="56"/>
      <c r="B18" s="60" t="s">
        <v>7</v>
      </c>
      <c r="C18" s="61">
        <v>111888</v>
      </c>
      <c r="D18" s="61">
        <v>126028</v>
      </c>
      <c r="E18" s="61">
        <v>127948</v>
      </c>
      <c r="F18" s="62">
        <v>124281</v>
      </c>
      <c r="G18" s="62">
        <v>125751</v>
      </c>
      <c r="H18" s="62">
        <v>127598</v>
      </c>
    </row>
    <row r="19" spans="1:8" ht="21" customHeight="1">
      <c r="A19" s="56"/>
      <c r="B19" s="76" t="s">
        <v>8</v>
      </c>
      <c r="C19" s="82">
        <v>12133</v>
      </c>
      <c r="D19" s="82">
        <v>12133</v>
      </c>
      <c r="E19" s="82">
        <v>12133</v>
      </c>
      <c r="F19" s="83">
        <v>12133</v>
      </c>
      <c r="G19" s="83">
        <v>12133</v>
      </c>
      <c r="H19" s="83">
        <v>12133</v>
      </c>
    </row>
    <row r="20" spans="1:8" ht="21" customHeight="1">
      <c r="A20" s="56"/>
      <c r="B20" s="60" t="s">
        <v>69</v>
      </c>
      <c r="C20" s="66">
        <v>49895</v>
      </c>
      <c r="D20" s="66">
        <v>52923</v>
      </c>
      <c r="E20" s="66">
        <v>56538</v>
      </c>
      <c r="F20" s="67">
        <v>60702</v>
      </c>
      <c r="G20" s="67">
        <v>64481</v>
      </c>
      <c r="H20" s="67">
        <v>69504</v>
      </c>
    </row>
    <row r="21" spans="1:8" ht="21" customHeight="1">
      <c r="A21" s="56"/>
      <c r="B21" s="76" t="s">
        <v>68</v>
      </c>
      <c r="C21" s="77">
        <v>48806</v>
      </c>
      <c r="D21" s="77">
        <v>52825</v>
      </c>
      <c r="E21" s="77">
        <v>59603</v>
      </c>
      <c r="F21" s="78">
        <v>61808</v>
      </c>
      <c r="G21" s="78">
        <v>65932</v>
      </c>
      <c r="H21" s="78">
        <v>70967</v>
      </c>
    </row>
    <row r="22" spans="1:8" ht="21" customHeight="1">
      <c r="A22" s="56"/>
      <c r="B22" s="229" t="s">
        <v>131</v>
      </c>
      <c r="C22" s="74">
        <v>0.4362040612040612</v>
      </c>
      <c r="D22" s="75">
        <v>0.4191528866601073</v>
      </c>
      <c r="E22" s="75">
        <v>0.46583768405914905</v>
      </c>
      <c r="F22" s="75">
        <v>0.4973246111634119</v>
      </c>
      <c r="G22" s="75">
        <v>0.5243059697338391</v>
      </c>
      <c r="H22" s="75">
        <v>0.556</v>
      </c>
    </row>
    <row r="23" spans="1:9" ht="21" customHeight="1">
      <c r="A23" s="56"/>
      <c r="B23" s="60" t="s">
        <v>9</v>
      </c>
      <c r="C23" s="61">
        <v>9567</v>
      </c>
      <c r="D23" s="61">
        <v>12172</v>
      </c>
      <c r="E23" s="61">
        <v>5925</v>
      </c>
      <c r="F23" s="62">
        <v>6295</v>
      </c>
      <c r="G23" s="62">
        <v>4883</v>
      </c>
      <c r="H23" s="62">
        <v>4321</v>
      </c>
      <c r="I23" s="44"/>
    </row>
    <row r="24" spans="1:9" ht="21" customHeight="1">
      <c r="A24" s="56"/>
      <c r="B24" s="231" t="s">
        <v>10</v>
      </c>
      <c r="C24" s="232">
        <v>5121</v>
      </c>
      <c r="D24" s="232">
        <v>4681</v>
      </c>
      <c r="E24" s="232">
        <v>8253</v>
      </c>
      <c r="F24" s="233">
        <v>6007</v>
      </c>
      <c r="G24" s="233">
        <v>4603</v>
      </c>
      <c r="H24" s="233">
        <v>3129</v>
      </c>
      <c r="I24" s="44"/>
    </row>
    <row r="25" spans="1:9" ht="21" customHeight="1" thickBot="1">
      <c r="A25" s="56"/>
      <c r="B25" s="84" t="s">
        <v>11</v>
      </c>
      <c r="C25" s="230">
        <v>0.009</v>
      </c>
      <c r="D25" s="230">
        <v>0.076</v>
      </c>
      <c r="E25" s="230">
        <v>0.07810676005518412</v>
      </c>
      <c r="F25" s="230">
        <v>0.09</v>
      </c>
      <c r="G25" s="230">
        <v>0.109</v>
      </c>
      <c r="H25" s="280">
        <v>0.092</v>
      </c>
      <c r="I25" s="22"/>
    </row>
    <row r="26" spans="2:9" ht="15" customHeight="1" thickTop="1">
      <c r="B26" s="291"/>
      <c r="C26" s="292"/>
      <c r="D26" s="292"/>
      <c r="E26" s="292"/>
      <c r="F26" s="292"/>
      <c r="G26" s="292"/>
      <c r="H26" s="292"/>
      <c r="I26" s="292"/>
    </row>
    <row r="27" ht="12.75">
      <c r="H27" s="17"/>
    </row>
    <row r="28" ht="12.75">
      <c r="H28" s="17"/>
    </row>
    <row r="29" spans="5:11" ht="12.75">
      <c r="E29" s="17"/>
      <c r="F29" s="17"/>
      <c r="G29" s="17"/>
      <c r="H29" s="17"/>
      <c r="I29" s="17"/>
      <c r="J29" s="17"/>
      <c r="K29" s="17"/>
    </row>
    <row r="36" ht="14.25">
      <c r="I36" s="1"/>
    </row>
    <row r="43" ht="12.75">
      <c r="J43" s="53"/>
    </row>
  </sheetData>
  <sheetProtection/>
  <mergeCells count="2">
    <mergeCell ref="A2:I2"/>
    <mergeCell ref="B26:I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showGridLines="0" zoomScaleSheetLayoutView="90" workbookViewId="0" topLeftCell="A1">
      <selection activeCell="A2" sqref="A2:H2"/>
    </sheetView>
  </sheetViews>
  <sheetFormatPr defaultColWidth="9.00390625" defaultRowHeight="13.5"/>
  <cols>
    <col min="1" max="1" width="4.125" style="6" customWidth="1"/>
    <col min="2" max="2" width="28.625" style="6" customWidth="1"/>
    <col min="3" max="3" width="19.50390625" style="6" customWidth="1"/>
    <col min="4" max="7" width="19.375" style="6" customWidth="1"/>
    <col min="8" max="8" width="10.875" style="6" customWidth="1"/>
    <col min="9" max="16384" width="9.00390625" style="6" customWidth="1"/>
  </cols>
  <sheetData>
    <row r="1" ht="12" customHeight="1"/>
    <row r="2" spans="1:8" ht="35.25">
      <c r="A2" s="290" t="s">
        <v>122</v>
      </c>
      <c r="B2" s="290"/>
      <c r="C2" s="290"/>
      <c r="D2" s="290"/>
      <c r="E2" s="290"/>
      <c r="F2" s="290"/>
      <c r="G2" s="290"/>
      <c r="H2" s="290"/>
    </row>
    <row r="3" spans="1:8" ht="12" customHeight="1">
      <c r="A3" s="8"/>
      <c r="B3" s="8"/>
      <c r="C3" s="8"/>
      <c r="D3" s="8"/>
      <c r="E3" s="8"/>
      <c r="F3" s="8"/>
      <c r="G3" s="8"/>
      <c r="H3" s="8"/>
    </row>
    <row r="4" spans="5:7" ht="15" customHeight="1">
      <c r="E4" s="2"/>
      <c r="F4" s="2"/>
      <c r="G4" s="88" t="s">
        <v>27</v>
      </c>
    </row>
    <row r="5" spans="2:7" ht="21" customHeight="1">
      <c r="B5" s="58"/>
      <c r="C5" s="87" t="s">
        <v>81</v>
      </c>
      <c r="D5" s="87" t="s">
        <v>82</v>
      </c>
      <c r="E5" s="87" t="s">
        <v>83</v>
      </c>
      <c r="F5" s="87" t="s">
        <v>84</v>
      </c>
      <c r="G5" s="87" t="s">
        <v>85</v>
      </c>
    </row>
    <row r="6" spans="2:7" ht="21" customHeight="1" thickBot="1">
      <c r="B6" s="68"/>
      <c r="C6" s="89" t="s">
        <v>86</v>
      </c>
      <c r="D6" s="89" t="s">
        <v>86</v>
      </c>
      <c r="E6" s="89" t="s">
        <v>86</v>
      </c>
      <c r="F6" s="89" t="s">
        <v>86</v>
      </c>
      <c r="G6" s="89" t="s">
        <v>86</v>
      </c>
    </row>
    <row r="7" spans="2:7" ht="21" customHeight="1" thickTop="1">
      <c r="B7" s="60" t="s">
        <v>1</v>
      </c>
      <c r="C7" s="61">
        <v>122077</v>
      </c>
      <c r="D7" s="62">
        <v>120318</v>
      </c>
      <c r="E7" s="62">
        <v>122975</v>
      </c>
      <c r="F7" s="62">
        <v>109659</v>
      </c>
      <c r="G7" s="62">
        <v>116582</v>
      </c>
    </row>
    <row r="8" spans="2:7" ht="21" customHeight="1">
      <c r="B8" s="70" t="s">
        <v>2</v>
      </c>
      <c r="C8" s="71">
        <v>15728</v>
      </c>
      <c r="D8" s="72">
        <v>15796</v>
      </c>
      <c r="E8" s="72">
        <v>16991</v>
      </c>
      <c r="F8" s="72">
        <v>15172</v>
      </c>
      <c r="G8" s="72">
        <v>16218</v>
      </c>
    </row>
    <row r="9" spans="2:7" ht="21" customHeight="1">
      <c r="B9" s="73" t="s">
        <v>80</v>
      </c>
      <c r="C9" s="74">
        <v>0.12883671780925154</v>
      </c>
      <c r="D9" s="75">
        <v>0.13128542695191078</v>
      </c>
      <c r="E9" s="75">
        <v>0.13816629396218744</v>
      </c>
      <c r="F9" s="75">
        <v>0.13835617687558704</v>
      </c>
      <c r="G9" s="75">
        <v>0.139</v>
      </c>
    </row>
    <row r="10" spans="2:7" ht="21" customHeight="1">
      <c r="B10" s="60" t="s">
        <v>3</v>
      </c>
      <c r="C10" s="61">
        <v>13534</v>
      </c>
      <c r="D10" s="62">
        <v>12729</v>
      </c>
      <c r="E10" s="62">
        <v>12796</v>
      </c>
      <c r="F10" s="62">
        <v>11959</v>
      </c>
      <c r="G10" s="62">
        <v>11824</v>
      </c>
    </row>
    <row r="11" spans="2:9" ht="21" customHeight="1">
      <c r="B11" s="63" t="s">
        <v>80</v>
      </c>
      <c r="C11" s="64">
        <v>0.11086445440173005</v>
      </c>
      <c r="D11" s="65">
        <v>0.10579464419288885</v>
      </c>
      <c r="E11" s="65">
        <v>0.10405366944500914</v>
      </c>
      <c r="F11" s="65">
        <v>0.10905625621244039</v>
      </c>
      <c r="G11" s="65">
        <v>0.101</v>
      </c>
      <c r="I11" s="53"/>
    </row>
    <row r="12" spans="2:9" ht="21" customHeight="1">
      <c r="B12" s="70" t="s">
        <v>4</v>
      </c>
      <c r="C12" s="71">
        <v>2194</v>
      </c>
      <c r="D12" s="72">
        <v>3067</v>
      </c>
      <c r="E12" s="72">
        <v>4195</v>
      </c>
      <c r="F12" s="72">
        <v>3212</v>
      </c>
      <c r="G12" s="72">
        <v>4394</v>
      </c>
      <c r="I12" s="53"/>
    </row>
    <row r="13" spans="2:7" ht="21" customHeight="1">
      <c r="B13" s="73" t="s">
        <v>80</v>
      </c>
      <c r="C13" s="74">
        <v>0.017972263407521484</v>
      </c>
      <c r="D13" s="75">
        <v>0.025490782759021925</v>
      </c>
      <c r="E13" s="75">
        <v>0.03411262451717829</v>
      </c>
      <c r="F13" s="75">
        <v>0.029290801484602266</v>
      </c>
      <c r="G13" s="75">
        <v>0.038</v>
      </c>
    </row>
    <row r="14" spans="2:7" ht="21" customHeight="1">
      <c r="B14" s="60" t="s">
        <v>5</v>
      </c>
      <c r="C14" s="61">
        <v>243</v>
      </c>
      <c r="D14" s="62">
        <v>569</v>
      </c>
      <c r="E14" s="62">
        <v>232</v>
      </c>
      <c r="F14" s="62">
        <v>-167</v>
      </c>
      <c r="G14" s="62">
        <v>309</v>
      </c>
    </row>
    <row r="15" spans="2:7" ht="21" customHeight="1">
      <c r="B15" s="76" t="s">
        <v>6</v>
      </c>
      <c r="C15" s="77">
        <v>2437</v>
      </c>
      <c r="D15" s="78">
        <v>3636</v>
      </c>
      <c r="E15" s="78">
        <v>4427</v>
      </c>
      <c r="F15" s="78">
        <v>3045</v>
      </c>
      <c r="G15" s="78">
        <v>4703</v>
      </c>
    </row>
    <row r="16" spans="2:7" ht="31.5" customHeight="1" thickBot="1">
      <c r="B16" s="234" t="s">
        <v>135</v>
      </c>
      <c r="C16" s="80">
        <v>1352</v>
      </c>
      <c r="D16" s="81">
        <v>2157</v>
      </c>
      <c r="E16" s="81">
        <v>2943</v>
      </c>
      <c r="F16" s="81">
        <v>3111</v>
      </c>
      <c r="G16" s="81">
        <v>3516</v>
      </c>
    </row>
    <row r="17" spans="2:7" ht="2.25" customHeight="1" thickTop="1">
      <c r="B17" s="60"/>
      <c r="C17" s="66"/>
      <c r="D17" s="67"/>
      <c r="E17" s="67"/>
      <c r="F17" s="67"/>
      <c r="G17" s="67"/>
    </row>
    <row r="18" spans="2:8" ht="21" customHeight="1">
      <c r="B18" s="60" t="s">
        <v>7</v>
      </c>
      <c r="C18" s="61">
        <v>116658</v>
      </c>
      <c r="D18" s="62">
        <v>122132</v>
      </c>
      <c r="E18" s="62">
        <v>123959</v>
      </c>
      <c r="F18" s="62">
        <v>120167</v>
      </c>
      <c r="G18" s="62">
        <v>127204</v>
      </c>
      <c r="H18" s="5"/>
    </row>
    <row r="19" spans="2:7" ht="21" customHeight="1">
      <c r="B19" s="76" t="s">
        <v>8</v>
      </c>
      <c r="C19" s="77">
        <v>12133</v>
      </c>
      <c r="D19" s="78">
        <v>12133</v>
      </c>
      <c r="E19" s="78">
        <v>12133</v>
      </c>
      <c r="F19" s="78">
        <v>12133</v>
      </c>
      <c r="G19" s="78">
        <v>12133</v>
      </c>
    </row>
    <row r="20" spans="2:7" ht="21" customHeight="1">
      <c r="B20" s="76" t="s">
        <v>64</v>
      </c>
      <c r="C20" s="77">
        <v>50364</v>
      </c>
      <c r="D20" s="78">
        <v>55509</v>
      </c>
      <c r="E20" s="78">
        <v>60924</v>
      </c>
      <c r="F20" s="78">
        <v>61475</v>
      </c>
      <c r="G20" s="78">
        <v>69006</v>
      </c>
    </row>
    <row r="21" spans="2:7" ht="21" customHeight="1">
      <c r="B21" s="229" t="s">
        <v>130</v>
      </c>
      <c r="C21" s="64">
        <v>0.431</v>
      </c>
      <c r="D21" s="64">
        <v>0.454</v>
      </c>
      <c r="E21" s="65">
        <v>0.49148508781129246</v>
      </c>
      <c r="F21" s="65">
        <v>0.511</v>
      </c>
      <c r="G21" s="65">
        <v>0.542</v>
      </c>
    </row>
    <row r="22" spans="2:7" ht="21" customHeight="1">
      <c r="B22" s="70" t="s">
        <v>9</v>
      </c>
      <c r="C22" s="71">
        <v>10141</v>
      </c>
      <c r="D22" s="72">
        <v>10406</v>
      </c>
      <c r="E22" s="72">
        <v>5774</v>
      </c>
      <c r="F22" s="72">
        <v>5527</v>
      </c>
      <c r="G22" s="72">
        <v>5455</v>
      </c>
    </row>
    <row r="23" spans="2:7" ht="21" customHeight="1" thickBot="1">
      <c r="B23" s="84" t="s">
        <v>10</v>
      </c>
      <c r="C23" s="85">
        <v>4395</v>
      </c>
      <c r="D23" s="86">
        <v>3967</v>
      </c>
      <c r="E23" s="86">
        <v>7539</v>
      </c>
      <c r="F23" s="86">
        <v>5293</v>
      </c>
      <c r="G23" s="86">
        <v>3804</v>
      </c>
    </row>
    <row r="24" spans="2:8" ht="15" customHeight="1" thickTop="1">
      <c r="B24" s="291"/>
      <c r="C24" s="292"/>
      <c r="D24" s="292"/>
      <c r="E24" s="292"/>
      <c r="F24" s="292"/>
      <c r="G24" s="292"/>
      <c r="H24" s="292"/>
    </row>
    <row r="25" spans="2:8" ht="15" customHeight="1">
      <c r="B25" s="292"/>
      <c r="C25" s="292"/>
      <c r="D25" s="292"/>
      <c r="E25" s="292"/>
      <c r="F25" s="292"/>
      <c r="G25" s="292"/>
      <c r="H25" s="292"/>
    </row>
    <row r="26" spans="2:8" ht="15" customHeight="1">
      <c r="B26" s="292"/>
      <c r="C26" s="292"/>
      <c r="D26" s="292"/>
      <c r="E26" s="292"/>
      <c r="F26" s="292"/>
      <c r="G26" s="292"/>
      <c r="H26" s="292"/>
    </row>
    <row r="28" spans="4:10" ht="12.75">
      <c r="D28" s="17"/>
      <c r="E28" s="17"/>
      <c r="F28" s="17"/>
      <c r="G28" s="17"/>
      <c r="H28" s="17"/>
      <c r="I28" s="17"/>
      <c r="J28" s="17"/>
    </row>
    <row r="36" ht="14.25">
      <c r="H36" s="1"/>
    </row>
    <row r="42" ht="12.75">
      <c r="I42" s="53"/>
    </row>
  </sheetData>
  <sheetProtection/>
  <mergeCells count="2">
    <mergeCell ref="A2:H2"/>
    <mergeCell ref="B24:H2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zoomScaleSheetLayoutView="80" zoomScalePageLayoutView="0" workbookViewId="0" topLeftCell="A1">
      <selection activeCell="B2" sqref="B2:N2"/>
    </sheetView>
  </sheetViews>
  <sheetFormatPr defaultColWidth="12.625" defaultRowHeight="13.5" zeroHeight="1"/>
  <cols>
    <col min="1" max="1" width="12.00390625" style="0" customWidth="1"/>
    <col min="2" max="2" width="16.375" style="0" customWidth="1"/>
    <col min="3" max="3" width="14.50390625" style="0" customWidth="1"/>
    <col min="4" max="4" width="12.75390625" style="0" customWidth="1"/>
    <col min="5" max="5" width="10.875" style="0" customWidth="1"/>
    <col min="6" max="6" width="12.75390625" style="0" customWidth="1"/>
    <col min="7" max="7" width="10.875" style="0" customWidth="1"/>
    <col min="8" max="8" width="12.75390625" style="0" customWidth="1"/>
    <col min="9" max="9" width="10.875" style="0" customWidth="1"/>
    <col min="10" max="10" width="12.75390625" style="0" customWidth="1"/>
    <col min="11" max="11" width="10.875" style="0" customWidth="1"/>
    <col min="12" max="12" width="12.75390625" style="0" customWidth="1"/>
    <col min="13" max="13" width="10.875" style="0" customWidth="1"/>
    <col min="14" max="14" width="10.875" style="23" customWidth="1"/>
    <col min="15" max="15" width="4.625" style="0" customWidth="1"/>
    <col min="16" max="16" width="14.375" style="0" customWidth="1"/>
    <col min="17" max="17" width="4.75390625" style="0" customWidth="1"/>
  </cols>
  <sheetData>
    <row r="1" ht="15.75" customHeight="1"/>
    <row r="2" spans="2:17" ht="36.75" customHeight="1">
      <c r="B2" s="290" t="s">
        <v>125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4"/>
      <c r="P2" s="25"/>
      <c r="Q2" s="25"/>
    </row>
    <row r="3" ht="10.5" customHeight="1"/>
    <row r="4" ht="10.5" customHeight="1"/>
    <row r="5" spans="2:14" ht="15.75">
      <c r="B5" s="90"/>
      <c r="C5" s="90"/>
      <c r="D5" s="90"/>
      <c r="E5" s="90"/>
      <c r="F5" s="90"/>
      <c r="G5" s="90"/>
      <c r="H5" s="90"/>
      <c r="I5" s="90"/>
      <c r="J5" s="90"/>
      <c r="K5" s="90"/>
      <c r="L5" s="102"/>
      <c r="N5" s="102" t="s">
        <v>61</v>
      </c>
    </row>
    <row r="6" spans="2:19" ht="15" customHeight="1">
      <c r="B6" s="103"/>
      <c r="C6" s="103"/>
      <c r="D6" s="300" t="s">
        <v>81</v>
      </c>
      <c r="E6" s="300"/>
      <c r="F6" s="300" t="s">
        <v>82</v>
      </c>
      <c r="G6" s="300"/>
      <c r="H6" s="300" t="s">
        <v>83</v>
      </c>
      <c r="I6" s="300"/>
      <c r="J6" s="297" t="s">
        <v>84</v>
      </c>
      <c r="K6" s="297"/>
      <c r="L6" s="297" t="s">
        <v>85</v>
      </c>
      <c r="M6" s="297"/>
      <c r="N6" s="298" t="s">
        <v>60</v>
      </c>
      <c r="O6" s="40"/>
      <c r="Q6" s="40"/>
      <c r="R6" s="40"/>
      <c r="S6" s="40"/>
    </row>
    <row r="7" spans="2:19" ht="15" customHeight="1" thickBot="1">
      <c r="B7" s="119"/>
      <c r="C7" s="119"/>
      <c r="D7" s="120" t="s">
        <v>78</v>
      </c>
      <c r="E7" s="120" t="s">
        <v>92</v>
      </c>
      <c r="F7" s="120" t="s">
        <v>78</v>
      </c>
      <c r="G7" s="120" t="s">
        <v>92</v>
      </c>
      <c r="H7" s="120" t="s">
        <v>78</v>
      </c>
      <c r="I7" s="120" t="s">
        <v>92</v>
      </c>
      <c r="J7" s="120" t="s">
        <v>78</v>
      </c>
      <c r="K7" s="120" t="s">
        <v>92</v>
      </c>
      <c r="L7" s="120" t="s">
        <v>79</v>
      </c>
      <c r="M7" s="120" t="s">
        <v>92</v>
      </c>
      <c r="N7" s="299"/>
      <c r="O7" s="40"/>
      <c r="Q7" s="40"/>
      <c r="R7" s="40"/>
      <c r="S7" s="40"/>
    </row>
    <row r="8" spans="1:19" ht="13.5" customHeight="1" thickTop="1">
      <c r="A8" s="35"/>
      <c r="B8" s="293" t="s">
        <v>59</v>
      </c>
      <c r="C8" s="170" t="s">
        <v>1</v>
      </c>
      <c r="D8" s="104">
        <v>194782</v>
      </c>
      <c r="E8" s="105">
        <v>0.755</v>
      </c>
      <c r="F8" s="104">
        <v>197188</v>
      </c>
      <c r="G8" s="105">
        <v>0.7728528707430735</v>
      </c>
      <c r="H8" s="104">
        <v>189486</v>
      </c>
      <c r="I8" s="105">
        <v>0.7721924959349925</v>
      </c>
      <c r="J8" s="104">
        <v>171227</v>
      </c>
      <c r="K8" s="105">
        <v>0.753610112275482</v>
      </c>
      <c r="L8" s="104">
        <v>176000</v>
      </c>
      <c r="M8" s="105">
        <f>L8/L$20</f>
        <v>0.7586206896551724</v>
      </c>
      <c r="N8" s="104">
        <f>L8-J8</f>
        <v>4773</v>
      </c>
      <c r="O8" s="36"/>
      <c r="Q8" s="36"/>
      <c r="R8" s="29"/>
      <c r="S8" s="26"/>
    </row>
    <row r="9" spans="1:19" ht="13.5" customHeight="1">
      <c r="A9" s="42"/>
      <c r="B9" s="293"/>
      <c r="C9" s="170" t="s">
        <v>74</v>
      </c>
      <c r="D9" s="104">
        <v>3805</v>
      </c>
      <c r="E9" s="105">
        <v>0.745</v>
      </c>
      <c r="F9" s="104">
        <v>4852</v>
      </c>
      <c r="G9" s="105">
        <v>0.762653253693807</v>
      </c>
      <c r="H9" s="104">
        <v>6515</v>
      </c>
      <c r="I9" s="105">
        <v>0.837</v>
      </c>
      <c r="J9" s="104">
        <v>4917</v>
      </c>
      <c r="K9" s="105">
        <v>0.715</v>
      </c>
      <c r="L9" s="104">
        <v>5500</v>
      </c>
      <c r="M9" s="105">
        <f>L9/L$21</f>
        <v>0.7333333333333333</v>
      </c>
      <c r="N9" s="104">
        <f>L9-J9</f>
        <v>583</v>
      </c>
      <c r="O9" s="36"/>
      <c r="Q9" s="36"/>
      <c r="R9" s="29"/>
      <c r="S9" s="26"/>
    </row>
    <row r="10" spans="2:19" ht="13.5" customHeight="1">
      <c r="B10" s="293"/>
      <c r="C10" s="170" t="s">
        <v>94</v>
      </c>
      <c r="D10" s="105">
        <v>0.02</v>
      </c>
      <c r="E10" s="105"/>
      <c r="F10" s="105">
        <v>0.024605959794713674</v>
      </c>
      <c r="G10" s="105"/>
      <c r="H10" s="105">
        <v>0.03440887453426639</v>
      </c>
      <c r="I10" s="105"/>
      <c r="J10" s="105">
        <v>0.02871626554223341</v>
      </c>
      <c r="K10" s="105"/>
      <c r="L10" s="105">
        <f>L9/L8</f>
        <v>0.03125</v>
      </c>
      <c r="M10" s="105"/>
      <c r="N10" s="104" t="s">
        <v>54</v>
      </c>
      <c r="O10" s="36"/>
      <c r="Q10" s="36"/>
      <c r="R10" s="29"/>
      <c r="S10" s="26"/>
    </row>
    <row r="11" spans="2:19" ht="13.5" customHeight="1">
      <c r="B11" s="294" t="s">
        <v>17</v>
      </c>
      <c r="C11" s="171" t="s">
        <v>1</v>
      </c>
      <c r="D11" s="121">
        <v>46505</v>
      </c>
      <c r="E11" s="122">
        <v>0.18</v>
      </c>
      <c r="F11" s="121">
        <v>42024</v>
      </c>
      <c r="G11" s="122">
        <v>0.16470763454219792</v>
      </c>
      <c r="H11" s="121">
        <v>40880</v>
      </c>
      <c r="I11" s="122">
        <v>0.16659399234678285</v>
      </c>
      <c r="J11" s="121">
        <v>42547</v>
      </c>
      <c r="K11" s="122">
        <v>0.18725930750982575</v>
      </c>
      <c r="L11" s="121">
        <v>42500</v>
      </c>
      <c r="M11" s="122">
        <f>L11/L$20</f>
        <v>0.18318965517241378</v>
      </c>
      <c r="N11" s="121">
        <f>L11-J11</f>
        <v>-47</v>
      </c>
      <c r="O11" s="37"/>
      <c r="Q11" s="36"/>
      <c r="R11" s="29"/>
      <c r="S11" s="31"/>
    </row>
    <row r="12" spans="2:19" ht="13.5" customHeight="1">
      <c r="B12" s="293"/>
      <c r="C12" s="170" t="s">
        <v>74</v>
      </c>
      <c r="D12" s="104">
        <v>866</v>
      </c>
      <c r="E12" s="105">
        <v>0.17</v>
      </c>
      <c r="F12" s="104">
        <v>707</v>
      </c>
      <c r="G12" s="105">
        <v>0.11112857591952216</v>
      </c>
      <c r="H12" s="104">
        <v>811</v>
      </c>
      <c r="I12" s="105">
        <v>0.104</v>
      </c>
      <c r="J12" s="104">
        <v>1491</v>
      </c>
      <c r="K12" s="105">
        <v>0.217</v>
      </c>
      <c r="L12" s="104">
        <v>1500</v>
      </c>
      <c r="M12" s="105">
        <f>L12/L$21</f>
        <v>0.2</v>
      </c>
      <c r="N12" s="104">
        <f>L12-J12</f>
        <v>9</v>
      </c>
      <c r="O12" s="36"/>
      <c r="Q12" s="36"/>
      <c r="R12" s="29"/>
      <c r="S12" s="26"/>
    </row>
    <row r="13" spans="2:19" ht="13.5" customHeight="1">
      <c r="B13" s="295"/>
      <c r="C13" s="172" t="s">
        <v>94</v>
      </c>
      <c r="D13" s="123">
        <v>0.019</v>
      </c>
      <c r="E13" s="123"/>
      <c r="F13" s="123">
        <v>0.016823719779173806</v>
      </c>
      <c r="G13" s="123"/>
      <c r="H13" s="123">
        <v>0.01981409001956947</v>
      </c>
      <c r="I13" s="123"/>
      <c r="J13" s="123">
        <v>0.03504359884363175</v>
      </c>
      <c r="K13" s="123"/>
      <c r="L13" s="123">
        <f>L12/L11</f>
        <v>0.03529411764705882</v>
      </c>
      <c r="M13" s="123"/>
      <c r="N13" s="124" t="s">
        <v>54</v>
      </c>
      <c r="O13" s="36"/>
      <c r="Q13" s="36"/>
      <c r="R13" s="29"/>
      <c r="S13" s="26"/>
    </row>
    <row r="14" spans="2:19" ht="13.5" customHeight="1">
      <c r="B14" s="293" t="s">
        <v>75</v>
      </c>
      <c r="C14" s="170" t="s">
        <v>1</v>
      </c>
      <c r="D14" s="104">
        <v>3306</v>
      </c>
      <c r="E14" s="106">
        <v>0.013</v>
      </c>
      <c r="F14" s="104">
        <v>2889</v>
      </c>
      <c r="G14" s="106">
        <v>0.01132306196917023</v>
      </c>
      <c r="H14" s="104">
        <v>2897</v>
      </c>
      <c r="I14" s="106">
        <v>0.011805841385240457</v>
      </c>
      <c r="J14" s="104">
        <v>3159</v>
      </c>
      <c r="K14" s="106">
        <v>0.013903498540990895</v>
      </c>
      <c r="L14" s="104">
        <v>2500</v>
      </c>
      <c r="M14" s="106">
        <f>L14/L$20</f>
        <v>0.010775862068965518</v>
      </c>
      <c r="N14" s="104">
        <f>L14-J14</f>
        <v>-659</v>
      </c>
      <c r="O14" s="38"/>
      <c r="Q14" s="38"/>
      <c r="R14" s="30"/>
      <c r="S14" s="27"/>
    </row>
    <row r="15" spans="2:19" ht="13.5" customHeight="1">
      <c r="B15" s="293"/>
      <c r="C15" s="170" t="s">
        <v>74</v>
      </c>
      <c r="D15" s="104">
        <v>79</v>
      </c>
      <c r="E15" s="105">
        <v>0.016</v>
      </c>
      <c r="F15" s="104">
        <v>442</v>
      </c>
      <c r="G15" s="105">
        <v>0.07</v>
      </c>
      <c r="H15" s="104">
        <v>695</v>
      </c>
      <c r="I15" s="106">
        <v>0.089</v>
      </c>
      <c r="J15" s="104">
        <v>528</v>
      </c>
      <c r="K15" s="106">
        <v>0.077</v>
      </c>
      <c r="L15" s="104">
        <v>200</v>
      </c>
      <c r="M15" s="105">
        <f>L15/L$21</f>
        <v>0.02666666666666667</v>
      </c>
      <c r="N15" s="104">
        <f>L15-J15</f>
        <v>-328</v>
      </c>
      <c r="O15" s="38"/>
      <c r="P15" s="41"/>
      <c r="Q15" s="38"/>
      <c r="R15" s="30"/>
      <c r="S15" s="27"/>
    </row>
    <row r="16" spans="2:19" ht="13.5" customHeight="1">
      <c r="B16" s="293"/>
      <c r="C16" s="170" t="s">
        <v>94</v>
      </c>
      <c r="D16" s="105">
        <v>0.024</v>
      </c>
      <c r="E16" s="106"/>
      <c r="F16" s="105">
        <v>0.15299411561093804</v>
      </c>
      <c r="G16" s="106"/>
      <c r="H16" s="105">
        <v>0.23990334829133586</v>
      </c>
      <c r="I16" s="106"/>
      <c r="J16" s="105">
        <v>0.1671415004748338</v>
      </c>
      <c r="K16" s="106"/>
      <c r="L16" s="105">
        <f>L15/L14</f>
        <v>0.08</v>
      </c>
      <c r="M16" s="106"/>
      <c r="N16" s="104" t="s">
        <v>54</v>
      </c>
      <c r="O16" s="38"/>
      <c r="P16" s="41"/>
      <c r="Q16" s="38"/>
      <c r="R16" s="30"/>
      <c r="S16" s="27"/>
    </row>
    <row r="17" spans="2:19" ht="13.5" customHeight="1">
      <c r="B17" s="294" t="s">
        <v>35</v>
      </c>
      <c r="C17" s="171" t="s">
        <v>1</v>
      </c>
      <c r="D17" s="121">
        <v>13258</v>
      </c>
      <c r="E17" s="125">
        <v>0.0511085940041467</v>
      </c>
      <c r="F17" s="121">
        <v>13040</v>
      </c>
      <c r="G17" s="125">
        <v>0.0511085940041467</v>
      </c>
      <c r="H17" s="121">
        <v>12123</v>
      </c>
      <c r="I17" s="125">
        <v>0.04940359513747672</v>
      </c>
      <c r="J17" s="121">
        <v>10274</v>
      </c>
      <c r="K17" s="125">
        <v>0.045218279205489216</v>
      </c>
      <c r="L17" s="121">
        <v>11000</v>
      </c>
      <c r="M17" s="125">
        <f>L17/L$20</f>
        <v>0.04741379310344827</v>
      </c>
      <c r="N17" s="121">
        <f>L17-J17</f>
        <v>726</v>
      </c>
      <c r="O17" s="38"/>
      <c r="P17" s="41"/>
      <c r="Q17" s="38"/>
      <c r="R17" s="30"/>
      <c r="S17" s="27"/>
    </row>
    <row r="18" spans="2:19" ht="13.5" customHeight="1">
      <c r="B18" s="293"/>
      <c r="C18" s="170" t="s">
        <v>74</v>
      </c>
      <c r="D18" s="104">
        <v>410</v>
      </c>
      <c r="E18" s="106">
        <v>0.08</v>
      </c>
      <c r="F18" s="104">
        <v>169</v>
      </c>
      <c r="G18" s="106">
        <v>0.026563973593209684</v>
      </c>
      <c r="H18" s="174">
        <v>-343</v>
      </c>
      <c r="I18" s="106">
        <v>-0.044</v>
      </c>
      <c r="J18" s="174">
        <v>-212</v>
      </c>
      <c r="K18" s="106">
        <v>-0.031</v>
      </c>
      <c r="L18" s="174">
        <v>300</v>
      </c>
      <c r="M18" s="105">
        <f>L18/L$21</f>
        <v>0.04</v>
      </c>
      <c r="N18" s="104">
        <f>L18-J18</f>
        <v>512</v>
      </c>
      <c r="O18" s="34"/>
      <c r="P18" s="41"/>
      <c r="Q18" s="34"/>
      <c r="R18" s="29"/>
      <c r="S18" s="28"/>
    </row>
    <row r="19" spans="2:19" ht="13.5" customHeight="1">
      <c r="B19" s="295"/>
      <c r="C19" s="172" t="s">
        <v>94</v>
      </c>
      <c r="D19" s="123">
        <v>0.031</v>
      </c>
      <c r="E19" s="126"/>
      <c r="F19" s="123">
        <v>0.012960122699386503</v>
      </c>
      <c r="G19" s="126"/>
      <c r="H19" s="123">
        <v>-0.028</v>
      </c>
      <c r="I19" s="126"/>
      <c r="J19" s="123">
        <v>-0.020634611641035625</v>
      </c>
      <c r="K19" s="126"/>
      <c r="L19" s="105">
        <f>L18/L17</f>
        <v>0.02727272727272727</v>
      </c>
      <c r="M19" s="126"/>
      <c r="N19" s="124" t="s">
        <v>54</v>
      </c>
      <c r="O19" s="34"/>
      <c r="P19" s="41"/>
      <c r="Q19" s="34"/>
      <c r="R19" s="29"/>
      <c r="S19" s="28"/>
    </row>
    <row r="20" spans="2:19" ht="13.5" customHeight="1">
      <c r="B20" s="294" t="s">
        <v>93</v>
      </c>
      <c r="C20" s="171" t="s">
        <v>1</v>
      </c>
      <c r="D20" s="121">
        <v>257852</v>
      </c>
      <c r="E20" s="125">
        <v>1</v>
      </c>
      <c r="F20" s="121">
        <v>255143</v>
      </c>
      <c r="G20" s="125">
        <v>1</v>
      </c>
      <c r="H20" s="121">
        <v>245387</v>
      </c>
      <c r="I20" s="125">
        <v>1</v>
      </c>
      <c r="J20" s="121">
        <v>227209</v>
      </c>
      <c r="K20" s="125">
        <v>1</v>
      </c>
      <c r="L20" s="121">
        <v>232000</v>
      </c>
      <c r="M20" s="125">
        <v>1</v>
      </c>
      <c r="N20" s="121">
        <f>L20-J20</f>
        <v>4791</v>
      </c>
      <c r="O20" s="34"/>
      <c r="P20" s="41"/>
      <c r="Q20" s="34"/>
      <c r="R20" s="29"/>
      <c r="S20" s="28"/>
    </row>
    <row r="21" spans="2:19" ht="13.5" customHeight="1">
      <c r="B21" s="293"/>
      <c r="C21" s="170" t="s">
        <v>74</v>
      </c>
      <c r="D21" s="104">
        <v>5106</v>
      </c>
      <c r="E21" s="106">
        <v>1</v>
      </c>
      <c r="F21" s="104">
        <v>6362</v>
      </c>
      <c r="G21" s="106">
        <v>1</v>
      </c>
      <c r="H21" s="104">
        <v>7788</v>
      </c>
      <c r="I21" s="106">
        <v>1</v>
      </c>
      <c r="J21" s="104">
        <v>6879</v>
      </c>
      <c r="K21" s="106">
        <v>1</v>
      </c>
      <c r="L21" s="104">
        <v>7500</v>
      </c>
      <c r="M21" s="106">
        <v>1</v>
      </c>
      <c r="N21" s="104">
        <f>L21-J21</f>
        <v>621</v>
      </c>
      <c r="O21" s="34"/>
      <c r="P21" s="41"/>
      <c r="Q21" s="34"/>
      <c r="R21" s="29"/>
      <c r="S21" s="28"/>
    </row>
    <row r="22" spans="2:19" ht="13.5" customHeight="1" thickBot="1">
      <c r="B22" s="296"/>
      <c r="C22" s="173" t="s">
        <v>94</v>
      </c>
      <c r="D22" s="127">
        <v>0.02</v>
      </c>
      <c r="E22" s="128"/>
      <c r="F22" s="127">
        <v>0.02493503643055071</v>
      </c>
      <c r="G22" s="128"/>
      <c r="H22" s="127">
        <v>0.03215329255421029</v>
      </c>
      <c r="I22" s="128"/>
      <c r="J22" s="127">
        <v>0.02959389812903538</v>
      </c>
      <c r="K22" s="128"/>
      <c r="L22" s="127">
        <f>L21/L20</f>
        <v>0.032327586206896554</v>
      </c>
      <c r="M22" s="128"/>
      <c r="N22" s="128" t="s">
        <v>76</v>
      </c>
      <c r="O22" s="34"/>
      <c r="P22" s="41"/>
      <c r="Q22" s="34"/>
      <c r="R22" s="29"/>
      <c r="S22" s="28"/>
    </row>
    <row r="23" spans="2:17" ht="12" customHeight="1" thickTop="1">
      <c r="B23" s="107"/>
      <c r="C23" s="107"/>
      <c r="D23" s="90"/>
      <c r="E23" s="108"/>
      <c r="F23" s="90"/>
      <c r="G23" s="108"/>
      <c r="H23" s="109"/>
      <c r="I23" s="109"/>
      <c r="J23" s="110"/>
      <c r="K23" s="111"/>
      <c r="L23" s="110"/>
      <c r="M23" s="111"/>
      <c r="N23" s="112"/>
      <c r="O23" s="34"/>
      <c r="P23" s="30"/>
      <c r="Q23" s="28"/>
    </row>
    <row r="24" spans="2:17" ht="18">
      <c r="B24" s="107"/>
      <c r="C24" s="107"/>
      <c r="D24" s="90"/>
      <c r="E24" s="108"/>
      <c r="F24" s="90"/>
      <c r="G24" s="108"/>
      <c r="H24" s="104"/>
      <c r="I24" s="106"/>
      <c r="J24" s="104"/>
      <c r="K24" s="106"/>
      <c r="L24" s="113"/>
      <c r="N24" s="102" t="s">
        <v>61</v>
      </c>
      <c r="O24" s="28"/>
      <c r="P24" s="30"/>
      <c r="Q24" s="28"/>
    </row>
    <row r="25" spans="2:19" ht="15" customHeight="1">
      <c r="B25" s="103"/>
      <c r="C25" s="103"/>
      <c r="D25" s="300" t="s">
        <v>81</v>
      </c>
      <c r="E25" s="300"/>
      <c r="F25" s="300" t="s">
        <v>82</v>
      </c>
      <c r="G25" s="300"/>
      <c r="H25" s="300" t="s">
        <v>83</v>
      </c>
      <c r="I25" s="300"/>
      <c r="J25" s="297" t="s">
        <v>84</v>
      </c>
      <c r="K25" s="297"/>
      <c r="L25" s="297" t="s">
        <v>85</v>
      </c>
      <c r="M25" s="297"/>
      <c r="N25" s="298" t="s">
        <v>60</v>
      </c>
      <c r="O25" s="40"/>
      <c r="P25" s="32"/>
      <c r="Q25" s="40"/>
      <c r="R25" s="29"/>
      <c r="S25" s="28"/>
    </row>
    <row r="26" spans="2:19" ht="15" customHeight="1" thickBot="1">
      <c r="B26" s="119"/>
      <c r="C26" s="119"/>
      <c r="D26" s="120" t="s">
        <v>86</v>
      </c>
      <c r="E26" s="120" t="s">
        <v>92</v>
      </c>
      <c r="F26" s="120" t="s">
        <v>86</v>
      </c>
      <c r="G26" s="120" t="s">
        <v>92</v>
      </c>
      <c r="H26" s="120" t="s">
        <v>86</v>
      </c>
      <c r="I26" s="120" t="s">
        <v>92</v>
      </c>
      <c r="J26" s="120" t="s">
        <v>86</v>
      </c>
      <c r="K26" s="120" t="s">
        <v>92</v>
      </c>
      <c r="L26" s="120" t="s">
        <v>86</v>
      </c>
      <c r="M26" s="120" t="s">
        <v>92</v>
      </c>
      <c r="N26" s="299"/>
      <c r="O26" s="40"/>
      <c r="P26" s="32"/>
      <c r="Q26" s="40"/>
      <c r="R26" s="29"/>
      <c r="S26" s="28"/>
    </row>
    <row r="27" spans="2:19" ht="13.5" customHeight="1" thickTop="1">
      <c r="B27" s="293" t="s">
        <v>59</v>
      </c>
      <c r="C27" s="170" t="s">
        <v>1</v>
      </c>
      <c r="D27" s="104">
        <v>94595</v>
      </c>
      <c r="E27" s="105">
        <v>0.775</v>
      </c>
      <c r="F27" s="104">
        <v>93519</v>
      </c>
      <c r="G27" s="105">
        <v>0.7772652470951977</v>
      </c>
      <c r="H27" s="104">
        <v>95815</v>
      </c>
      <c r="I27" s="105">
        <v>0.7791421020532628</v>
      </c>
      <c r="J27" s="104">
        <v>82784</v>
      </c>
      <c r="K27" s="105">
        <v>0.7549220766193381</v>
      </c>
      <c r="L27" s="104">
        <v>85918</v>
      </c>
      <c r="M27" s="105">
        <v>0.737</v>
      </c>
      <c r="N27" s="104">
        <v>3134</v>
      </c>
      <c r="O27" s="36"/>
      <c r="P27" s="41"/>
      <c r="Q27" s="36"/>
      <c r="R27" s="29"/>
      <c r="S27" s="28"/>
    </row>
    <row r="28" spans="2:19" ht="13.5" customHeight="1">
      <c r="B28" s="293"/>
      <c r="C28" s="170" t="s">
        <v>74</v>
      </c>
      <c r="D28" s="104">
        <v>1601</v>
      </c>
      <c r="E28" s="105">
        <v>0.73</v>
      </c>
      <c r="F28" s="104">
        <v>2648</v>
      </c>
      <c r="G28" s="105">
        <v>0.8633844147375286</v>
      </c>
      <c r="H28" s="104">
        <v>3755</v>
      </c>
      <c r="I28" s="105">
        <v>0.8951132300357568</v>
      </c>
      <c r="J28" s="104">
        <v>2366</v>
      </c>
      <c r="K28" s="105">
        <v>0.736612702366127</v>
      </c>
      <c r="L28" s="104">
        <v>2893</v>
      </c>
      <c r="M28" s="105">
        <v>0.658</v>
      </c>
      <c r="N28" s="104">
        <v>527</v>
      </c>
      <c r="O28" s="39"/>
      <c r="P28" s="41"/>
      <c r="Q28" s="36"/>
      <c r="R28" s="29"/>
      <c r="S28" s="28"/>
    </row>
    <row r="29" spans="2:19" ht="13.5" customHeight="1">
      <c r="B29" s="293"/>
      <c r="C29" s="170" t="s">
        <v>94</v>
      </c>
      <c r="D29" s="105">
        <v>0.017</v>
      </c>
      <c r="E29" s="105"/>
      <c r="F29" s="105">
        <v>0.028315101744030624</v>
      </c>
      <c r="G29" s="105"/>
      <c r="H29" s="105">
        <v>0.03919010593330898</v>
      </c>
      <c r="I29" s="105"/>
      <c r="J29" s="105">
        <v>0.02858040201005025</v>
      </c>
      <c r="K29" s="105"/>
      <c r="L29" s="105">
        <v>0.034</v>
      </c>
      <c r="M29" s="105"/>
      <c r="N29" s="104" t="s">
        <v>54</v>
      </c>
      <c r="O29" s="39"/>
      <c r="P29" s="41"/>
      <c r="Q29" s="36"/>
      <c r="R29" s="29"/>
      <c r="S29" s="28"/>
    </row>
    <row r="30" spans="2:19" ht="13.5" customHeight="1">
      <c r="B30" s="294" t="s">
        <v>17</v>
      </c>
      <c r="C30" s="171" t="s">
        <v>1</v>
      </c>
      <c r="D30" s="121">
        <v>19767</v>
      </c>
      <c r="E30" s="122">
        <v>0.162</v>
      </c>
      <c r="F30" s="121">
        <v>19828</v>
      </c>
      <c r="G30" s="122">
        <v>0.16479662228428</v>
      </c>
      <c r="H30" s="121">
        <v>20120</v>
      </c>
      <c r="I30" s="122">
        <v>0.16361048993697905</v>
      </c>
      <c r="J30" s="121">
        <v>20524</v>
      </c>
      <c r="K30" s="122">
        <v>0.1871620204451983</v>
      </c>
      <c r="L30" s="121">
        <v>23446</v>
      </c>
      <c r="M30" s="122">
        <v>0.201</v>
      </c>
      <c r="N30" s="121">
        <v>2922</v>
      </c>
      <c r="O30" s="37"/>
      <c r="P30" s="41"/>
      <c r="Q30" s="36"/>
      <c r="R30" s="29"/>
      <c r="S30" s="28"/>
    </row>
    <row r="31" spans="2:19" ht="13.5" customHeight="1">
      <c r="B31" s="293"/>
      <c r="C31" s="170" t="s">
        <v>74</v>
      </c>
      <c r="D31" s="104">
        <v>184</v>
      </c>
      <c r="E31" s="105">
        <v>0.084</v>
      </c>
      <c r="F31" s="104">
        <v>162</v>
      </c>
      <c r="G31" s="105">
        <v>0.052820345614607106</v>
      </c>
      <c r="H31" s="104">
        <v>229</v>
      </c>
      <c r="I31" s="105">
        <v>0.05458879618593564</v>
      </c>
      <c r="J31" s="104">
        <v>539</v>
      </c>
      <c r="K31" s="105">
        <v>0.1678082191780822</v>
      </c>
      <c r="L31" s="104">
        <v>1116</v>
      </c>
      <c r="M31" s="105">
        <v>0.258</v>
      </c>
      <c r="N31" s="104">
        <v>577</v>
      </c>
      <c r="O31" s="37"/>
      <c r="P31" s="41"/>
      <c r="Q31" s="36"/>
      <c r="R31" s="29"/>
      <c r="S31" s="28"/>
    </row>
    <row r="32" spans="2:19" ht="13.5" customHeight="1">
      <c r="B32" s="295"/>
      <c r="C32" s="172" t="s">
        <v>94</v>
      </c>
      <c r="D32" s="123">
        <v>0.009</v>
      </c>
      <c r="E32" s="123"/>
      <c r="F32" s="123">
        <v>0.008170264272745613</v>
      </c>
      <c r="G32" s="123"/>
      <c r="H32" s="123">
        <v>0.011381709741550696</v>
      </c>
      <c r="I32" s="123"/>
      <c r="J32" s="123">
        <v>0.02626193724420191</v>
      </c>
      <c r="K32" s="123"/>
      <c r="L32" s="123">
        <v>0.048</v>
      </c>
      <c r="M32" s="123"/>
      <c r="N32" s="124" t="s">
        <v>54</v>
      </c>
      <c r="O32" s="37"/>
      <c r="P32" s="41"/>
      <c r="Q32" s="36"/>
      <c r="R32" s="29"/>
      <c r="S32" s="28"/>
    </row>
    <row r="33" spans="2:19" ht="13.5" customHeight="1">
      <c r="B33" s="293" t="s">
        <v>71</v>
      </c>
      <c r="C33" s="170" t="s">
        <v>1</v>
      </c>
      <c r="D33" s="104">
        <v>1548</v>
      </c>
      <c r="E33" s="106">
        <v>0.013</v>
      </c>
      <c r="F33" s="104">
        <v>1047</v>
      </c>
      <c r="G33" s="106">
        <v>0.008701939859372662</v>
      </c>
      <c r="H33" s="104">
        <v>1136</v>
      </c>
      <c r="I33" s="106">
        <v>0.009237649928847326</v>
      </c>
      <c r="J33" s="104">
        <v>1442</v>
      </c>
      <c r="K33" s="106">
        <v>0.013149855461020071</v>
      </c>
      <c r="L33" s="104">
        <v>1142</v>
      </c>
      <c r="M33" s="106">
        <v>0.010280373831775701</v>
      </c>
      <c r="N33" s="104">
        <v>-300</v>
      </c>
      <c r="O33" s="38"/>
      <c r="P33" s="41"/>
      <c r="Q33" s="38"/>
      <c r="R33" s="29"/>
      <c r="S33" s="28"/>
    </row>
    <row r="34" spans="2:19" ht="13.5" customHeight="1">
      <c r="B34" s="293"/>
      <c r="C34" s="170" t="s">
        <v>74</v>
      </c>
      <c r="D34" s="104">
        <v>231</v>
      </c>
      <c r="E34" s="106">
        <v>0.105</v>
      </c>
      <c r="F34" s="104">
        <v>122</v>
      </c>
      <c r="G34" s="106">
        <v>0.03977828496902511</v>
      </c>
      <c r="H34" s="104">
        <v>288</v>
      </c>
      <c r="I34" s="106">
        <v>0.06865315852205006</v>
      </c>
      <c r="J34" s="104">
        <v>307</v>
      </c>
      <c r="K34" s="106">
        <v>0.09557907845579078</v>
      </c>
      <c r="L34" s="104">
        <v>111</v>
      </c>
      <c r="M34" s="106">
        <v>0.025</v>
      </c>
      <c r="N34" s="104">
        <v>-196</v>
      </c>
      <c r="O34" s="38"/>
      <c r="P34" s="41"/>
      <c r="Q34" s="38"/>
      <c r="R34" s="29"/>
      <c r="S34" s="28"/>
    </row>
    <row r="35" spans="2:19" ht="13.5" customHeight="1">
      <c r="B35" s="293"/>
      <c r="C35" s="170" t="s">
        <v>94</v>
      </c>
      <c r="D35" s="105">
        <v>0.15</v>
      </c>
      <c r="E35" s="106"/>
      <c r="F35" s="105">
        <v>0.11652340019102196</v>
      </c>
      <c r="G35" s="106"/>
      <c r="H35" s="105">
        <v>0.2535211267605634</v>
      </c>
      <c r="I35" s="106"/>
      <c r="J35" s="105">
        <v>0.21289875173370318</v>
      </c>
      <c r="K35" s="106"/>
      <c r="L35" s="105">
        <v>0.097</v>
      </c>
      <c r="M35" s="106"/>
      <c r="N35" s="104" t="s">
        <v>54</v>
      </c>
      <c r="O35" s="38"/>
      <c r="P35" s="41"/>
      <c r="Q35" s="38"/>
      <c r="R35" s="29"/>
      <c r="S35" s="28"/>
    </row>
    <row r="36" spans="2:19" ht="13.5" customHeight="1">
      <c r="B36" s="294" t="s">
        <v>35</v>
      </c>
      <c r="C36" s="171" t="s">
        <v>1</v>
      </c>
      <c r="D36" s="121">
        <v>6165</v>
      </c>
      <c r="E36" s="125">
        <v>0.051</v>
      </c>
      <c r="F36" s="121">
        <v>5922</v>
      </c>
      <c r="G36" s="125">
        <v>0.049219568144417296</v>
      </c>
      <c r="H36" s="121">
        <v>5901</v>
      </c>
      <c r="I36" s="125">
        <v>0.04798536287863387</v>
      </c>
      <c r="J36" s="121">
        <v>4909</v>
      </c>
      <c r="K36" s="125">
        <v>0.0447660474744435</v>
      </c>
      <c r="L36" s="121">
        <v>6075</v>
      </c>
      <c r="M36" s="125">
        <v>0.052</v>
      </c>
      <c r="N36" s="121">
        <v>1166</v>
      </c>
      <c r="O36" s="38"/>
      <c r="P36" s="41"/>
      <c r="Q36" s="38"/>
      <c r="R36" s="29"/>
      <c r="S36" s="28"/>
    </row>
    <row r="37" spans="2:19" ht="13.5" customHeight="1">
      <c r="B37" s="293"/>
      <c r="C37" s="170" t="s">
        <v>74</v>
      </c>
      <c r="D37" s="104">
        <v>175</v>
      </c>
      <c r="E37" s="106">
        <v>0.08</v>
      </c>
      <c r="F37" s="104">
        <v>51</v>
      </c>
      <c r="G37" s="106">
        <v>0.016628627323117054</v>
      </c>
      <c r="H37" s="174">
        <v>-102</v>
      </c>
      <c r="I37" s="106">
        <v>-0.024314660309892728</v>
      </c>
      <c r="J37" s="174">
        <v>-57</v>
      </c>
      <c r="K37" s="106">
        <v>-0.01774595267745953</v>
      </c>
      <c r="L37" s="104">
        <v>198</v>
      </c>
      <c r="M37" s="106">
        <v>0.045</v>
      </c>
      <c r="N37" s="104">
        <v>255</v>
      </c>
      <c r="O37" s="34"/>
      <c r="P37" s="41"/>
      <c r="Q37" s="34"/>
      <c r="R37" s="29"/>
      <c r="S37" s="28"/>
    </row>
    <row r="38" spans="2:19" ht="13.5" customHeight="1">
      <c r="B38" s="295"/>
      <c r="C38" s="172" t="s">
        <v>94</v>
      </c>
      <c r="D38" s="123">
        <v>0.028</v>
      </c>
      <c r="E38" s="126"/>
      <c r="F38" s="123">
        <v>0.008611955420466059</v>
      </c>
      <c r="G38" s="126"/>
      <c r="H38" s="123">
        <v>-0.01728520589730554</v>
      </c>
      <c r="I38" s="126"/>
      <c r="J38" s="123">
        <v>-0.011611326135669179</v>
      </c>
      <c r="K38" s="126"/>
      <c r="L38" s="123">
        <v>0.033</v>
      </c>
      <c r="M38" s="126"/>
      <c r="N38" s="124" t="s">
        <v>54</v>
      </c>
      <c r="O38" s="34"/>
      <c r="P38" s="41"/>
      <c r="Q38" s="34"/>
      <c r="R38" s="29"/>
      <c r="S38" s="28"/>
    </row>
    <row r="39" spans="2:19" ht="13.5" customHeight="1">
      <c r="B39" s="294" t="s">
        <v>93</v>
      </c>
      <c r="C39" s="171" t="s">
        <v>1</v>
      </c>
      <c r="D39" s="104">
        <v>122077</v>
      </c>
      <c r="E39" s="106">
        <v>1</v>
      </c>
      <c r="F39" s="104">
        <v>120318</v>
      </c>
      <c r="G39" s="106">
        <v>1</v>
      </c>
      <c r="H39" s="104">
        <v>122975</v>
      </c>
      <c r="I39" s="106">
        <v>1</v>
      </c>
      <c r="J39" s="104">
        <v>109659</v>
      </c>
      <c r="K39" s="106">
        <v>1</v>
      </c>
      <c r="L39" s="104">
        <v>116582</v>
      </c>
      <c r="M39" s="106">
        <v>1</v>
      </c>
      <c r="N39" s="104">
        <v>6923</v>
      </c>
      <c r="O39" s="34"/>
      <c r="P39" s="41"/>
      <c r="Q39" s="34"/>
      <c r="R39" s="29"/>
      <c r="S39" s="28"/>
    </row>
    <row r="40" spans="2:19" ht="13.5" customHeight="1">
      <c r="B40" s="293"/>
      <c r="C40" s="170" t="s">
        <v>74</v>
      </c>
      <c r="D40" s="104">
        <v>2194</v>
      </c>
      <c r="E40" s="106">
        <v>1</v>
      </c>
      <c r="F40" s="104">
        <v>3067</v>
      </c>
      <c r="G40" s="106">
        <v>1</v>
      </c>
      <c r="H40" s="104">
        <v>4195</v>
      </c>
      <c r="I40" s="106">
        <v>1</v>
      </c>
      <c r="J40" s="104">
        <v>3212</v>
      </c>
      <c r="K40" s="106">
        <v>1</v>
      </c>
      <c r="L40" s="104">
        <v>4394</v>
      </c>
      <c r="M40" s="106">
        <v>1</v>
      </c>
      <c r="N40" s="104">
        <v>1182</v>
      </c>
      <c r="O40" s="34"/>
      <c r="P40" s="41"/>
      <c r="Q40" s="34"/>
      <c r="R40" s="29"/>
      <c r="S40" s="28"/>
    </row>
    <row r="41" spans="2:19" ht="13.5" customHeight="1" thickBot="1">
      <c r="B41" s="296"/>
      <c r="C41" s="173" t="s">
        <v>94</v>
      </c>
      <c r="D41" s="127">
        <v>0.018</v>
      </c>
      <c r="E41" s="129"/>
      <c r="F41" s="127">
        <v>0.025490782759021925</v>
      </c>
      <c r="G41" s="129"/>
      <c r="H41" s="127">
        <v>0.03411262451717829</v>
      </c>
      <c r="I41" s="129"/>
      <c r="J41" s="127">
        <v>0.029290801484602266</v>
      </c>
      <c r="K41" s="129"/>
      <c r="L41" s="127">
        <v>0.038</v>
      </c>
      <c r="M41" s="129"/>
      <c r="N41" s="128" t="s">
        <v>54</v>
      </c>
      <c r="O41" s="130"/>
      <c r="P41" s="41"/>
      <c r="Q41" s="34"/>
      <c r="R41" s="29"/>
      <c r="S41" s="28"/>
    </row>
    <row r="42" spans="2:19" ht="12" customHeight="1" thickTop="1">
      <c r="B42" s="40"/>
      <c r="C42" s="40"/>
      <c r="D42" s="36"/>
      <c r="E42" s="34"/>
      <c r="F42" s="34"/>
      <c r="G42" s="34"/>
      <c r="H42" s="36"/>
      <c r="I42" s="34"/>
      <c r="J42" s="36"/>
      <c r="K42" s="34"/>
      <c r="L42" s="36"/>
      <c r="M42" s="34"/>
      <c r="N42" s="33"/>
      <c r="O42" s="34"/>
      <c r="P42" s="41"/>
      <c r="Q42" s="34"/>
      <c r="R42" s="29"/>
      <c r="S42" s="28"/>
    </row>
    <row r="43" spans="2:19" s="45" customFormat="1" ht="15" customHeight="1">
      <c r="B43" s="46" t="s">
        <v>56</v>
      </c>
      <c r="C43" s="46"/>
      <c r="D43" s="46" t="s">
        <v>66</v>
      </c>
      <c r="E43" s="47"/>
      <c r="F43" s="47"/>
      <c r="G43" s="47"/>
      <c r="H43" s="48"/>
      <c r="I43" s="47"/>
      <c r="J43" s="48"/>
      <c r="K43" s="47"/>
      <c r="L43" s="48"/>
      <c r="M43" s="47"/>
      <c r="N43" s="49"/>
      <c r="O43" s="47"/>
      <c r="P43" s="50"/>
      <c r="Q43" s="47"/>
      <c r="R43" s="49"/>
      <c r="S43" s="47"/>
    </row>
    <row r="44" spans="2:19" s="45" customFormat="1" ht="15" customHeight="1">
      <c r="B44" s="51" t="s">
        <v>57</v>
      </c>
      <c r="C44" s="51"/>
      <c r="D44" s="51" t="s">
        <v>136</v>
      </c>
      <c r="E44" s="47"/>
      <c r="F44" s="47"/>
      <c r="G44" s="47"/>
      <c r="H44" s="48"/>
      <c r="I44" s="47"/>
      <c r="J44" s="48"/>
      <c r="K44" s="47"/>
      <c r="L44" s="48"/>
      <c r="M44" s="47"/>
      <c r="N44" s="49"/>
      <c r="O44" s="47"/>
      <c r="P44" s="50"/>
      <c r="Q44" s="47"/>
      <c r="R44" s="49"/>
      <c r="S44" s="47"/>
    </row>
    <row r="45" spans="2:19" s="45" customFormat="1" ht="15" customHeight="1">
      <c r="B45" s="50" t="s">
        <v>62</v>
      </c>
      <c r="C45" s="50"/>
      <c r="D45" s="50" t="s">
        <v>65</v>
      </c>
      <c r="E45" s="47"/>
      <c r="F45" s="47"/>
      <c r="G45" s="47"/>
      <c r="H45" s="48"/>
      <c r="I45" s="47"/>
      <c r="J45" s="48"/>
      <c r="K45" s="47"/>
      <c r="L45" s="48"/>
      <c r="M45" s="47"/>
      <c r="N45" s="49"/>
      <c r="O45" s="47"/>
      <c r="P45" s="50"/>
      <c r="Q45" s="47"/>
      <c r="R45" s="49"/>
      <c r="S45" s="47"/>
    </row>
    <row r="46" spans="2:19" s="45" customFormat="1" ht="15" customHeight="1">
      <c r="B46" s="50" t="s">
        <v>63</v>
      </c>
      <c r="C46" s="50"/>
      <c r="D46" s="50" t="s">
        <v>137</v>
      </c>
      <c r="E46" s="47"/>
      <c r="F46" s="47"/>
      <c r="G46" s="47"/>
      <c r="H46" s="48"/>
      <c r="I46" s="47"/>
      <c r="J46" s="48"/>
      <c r="K46" s="47"/>
      <c r="L46" s="48"/>
      <c r="M46" s="47"/>
      <c r="N46" s="49"/>
      <c r="O46" s="47"/>
      <c r="P46" s="50"/>
      <c r="Q46" s="47"/>
      <c r="R46" s="49"/>
      <c r="S46" s="47"/>
    </row>
    <row r="47" spans="2:17" ht="12" customHeight="1">
      <c r="B47" s="41" t="s">
        <v>132</v>
      </c>
      <c r="C47" s="41"/>
      <c r="D47" s="41"/>
      <c r="E47" s="32"/>
      <c r="F47" s="32"/>
      <c r="G47" s="32"/>
      <c r="H47" s="33"/>
      <c r="I47" s="34"/>
      <c r="J47" s="35"/>
      <c r="K47" s="34"/>
      <c r="L47" s="43"/>
      <c r="M47" s="34"/>
      <c r="N47" s="41"/>
      <c r="O47" s="34"/>
      <c r="P47" s="30"/>
      <c r="Q47" s="28"/>
    </row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23">
    <mergeCell ref="D6:E6"/>
    <mergeCell ref="H6:I6"/>
    <mergeCell ref="J6:K6"/>
    <mergeCell ref="L6:M6"/>
    <mergeCell ref="N6:N7"/>
    <mergeCell ref="F6:G6"/>
    <mergeCell ref="B2:N2"/>
    <mergeCell ref="L25:M25"/>
    <mergeCell ref="N25:N26"/>
    <mergeCell ref="B14:B16"/>
    <mergeCell ref="B17:B19"/>
    <mergeCell ref="B20:B22"/>
    <mergeCell ref="D25:E25"/>
    <mergeCell ref="H25:I25"/>
    <mergeCell ref="J25:K25"/>
    <mergeCell ref="F25:G25"/>
    <mergeCell ref="B33:B35"/>
    <mergeCell ref="B36:B38"/>
    <mergeCell ref="B39:B41"/>
    <mergeCell ref="B27:B29"/>
    <mergeCell ref="B30:B32"/>
    <mergeCell ref="B8:B10"/>
    <mergeCell ref="B11:B13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SheetLayoutView="90" zoomScalePageLayoutView="0" workbookViewId="0" topLeftCell="A1">
      <selection activeCell="A2" sqref="A2:O2"/>
    </sheetView>
  </sheetViews>
  <sheetFormatPr defaultColWidth="12.375" defaultRowHeight="13.5" zeroHeight="1"/>
  <cols>
    <col min="1" max="1" width="13.875" style="0" customWidth="1"/>
    <col min="2" max="2" width="15.125" style="18" customWidth="1"/>
    <col min="3" max="13" width="10.00390625" style="18" customWidth="1"/>
    <col min="14" max="15" width="9.00390625" style="18" customWidth="1"/>
    <col min="16" max="255" width="12.375" style="0" customWidth="1"/>
  </cols>
  <sheetData>
    <row r="1" spans="2:15" ht="15.75" customHeight="1"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5.25">
      <c r="A2" s="305" t="s">
        <v>126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3.5"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9.5" customHeight="1">
      <c r="A5" s="152"/>
      <c r="B5" s="137"/>
      <c r="C5" s="134"/>
      <c r="D5" s="134"/>
      <c r="E5" s="134"/>
      <c r="F5" s="134"/>
      <c r="G5" s="134"/>
      <c r="H5" s="134"/>
      <c r="I5" s="134"/>
      <c r="J5" s="134"/>
      <c r="K5" s="134"/>
      <c r="M5" s="154" t="s">
        <v>15</v>
      </c>
      <c r="N5" s="152"/>
      <c r="O5"/>
    </row>
    <row r="6" spans="1:15" ht="19.5" customHeight="1">
      <c r="A6" s="152"/>
      <c r="B6" s="134"/>
      <c r="C6" s="304" t="s">
        <v>81</v>
      </c>
      <c r="D6" s="304"/>
      <c r="E6" s="304" t="s">
        <v>82</v>
      </c>
      <c r="F6" s="304"/>
      <c r="G6" s="304" t="s">
        <v>83</v>
      </c>
      <c r="H6" s="304"/>
      <c r="I6" s="304" t="s">
        <v>84</v>
      </c>
      <c r="J6" s="304"/>
      <c r="K6" s="304" t="s">
        <v>85</v>
      </c>
      <c r="L6" s="304"/>
      <c r="M6" s="301" t="s">
        <v>16</v>
      </c>
      <c r="N6" s="152"/>
      <c r="O6"/>
    </row>
    <row r="7" spans="1:15" ht="19.5" customHeight="1" thickBot="1">
      <c r="A7" s="152"/>
      <c r="B7" s="139"/>
      <c r="C7" s="138" t="s">
        <v>78</v>
      </c>
      <c r="D7" s="138" t="s">
        <v>92</v>
      </c>
      <c r="E7" s="138" t="s">
        <v>78</v>
      </c>
      <c r="F7" s="138" t="s">
        <v>92</v>
      </c>
      <c r="G7" s="138" t="s">
        <v>78</v>
      </c>
      <c r="H7" s="138" t="s">
        <v>92</v>
      </c>
      <c r="I7" s="138" t="s">
        <v>78</v>
      </c>
      <c r="J7" s="138" t="s">
        <v>92</v>
      </c>
      <c r="K7" s="138" t="s">
        <v>79</v>
      </c>
      <c r="L7" s="138" t="s">
        <v>92</v>
      </c>
      <c r="M7" s="302"/>
      <c r="N7" s="152"/>
      <c r="O7"/>
    </row>
    <row r="8" spans="1:15" ht="19.5" customHeight="1" thickTop="1">
      <c r="A8" s="152"/>
      <c r="B8" s="134" t="s">
        <v>17</v>
      </c>
      <c r="C8" s="155">
        <v>52874</v>
      </c>
      <c r="D8" s="153">
        <f>C8/C13</f>
        <v>0.20505561329755054</v>
      </c>
      <c r="E8" s="155">
        <v>46607</v>
      </c>
      <c r="F8" s="153">
        <f>E8/E13</f>
        <v>0.1826701104870602</v>
      </c>
      <c r="G8" s="155">
        <v>48940</v>
      </c>
      <c r="H8" s="153">
        <f>G8/G13</f>
        <v>0.1994400681372689</v>
      </c>
      <c r="I8" s="156">
        <v>48947</v>
      </c>
      <c r="J8" s="153">
        <f>I8/I13</f>
        <v>0.2154272057885031</v>
      </c>
      <c r="K8" s="156">
        <v>48000</v>
      </c>
      <c r="L8" s="153">
        <f>K8/K13</f>
        <v>0.20689655172413793</v>
      </c>
      <c r="M8" s="157">
        <f aca="true" t="shared" si="0" ref="M8:M13">K8/I8-1</f>
        <v>-0.01934745745398081</v>
      </c>
      <c r="N8" s="152"/>
      <c r="O8"/>
    </row>
    <row r="9" spans="1:15" ht="19.5" customHeight="1">
      <c r="A9" s="152"/>
      <c r="B9" s="148" t="s">
        <v>72</v>
      </c>
      <c r="C9" s="166">
        <v>90123</v>
      </c>
      <c r="D9" s="167">
        <f>C9/C13</f>
        <v>0.3495144501496983</v>
      </c>
      <c r="E9" s="166">
        <v>95102</v>
      </c>
      <c r="F9" s="167">
        <f>E9/E13</f>
        <v>0.3727399928667453</v>
      </c>
      <c r="G9" s="166">
        <v>87923</v>
      </c>
      <c r="H9" s="167">
        <f>G9/G13</f>
        <v>0.35830341460631576</v>
      </c>
      <c r="I9" s="168">
        <v>80598</v>
      </c>
      <c r="J9" s="167">
        <f>I9/I13</f>
        <v>0.3547306664788807</v>
      </c>
      <c r="K9" s="168">
        <v>90000</v>
      </c>
      <c r="L9" s="167">
        <f>K9/K13</f>
        <v>0.3879310344827586</v>
      </c>
      <c r="M9" s="169">
        <f t="shared" si="0"/>
        <v>0.11665301868532718</v>
      </c>
      <c r="N9" s="152"/>
      <c r="O9"/>
    </row>
    <row r="10" spans="1:15" ht="19.5" customHeight="1">
      <c r="A10" s="152"/>
      <c r="B10" s="134" t="s">
        <v>18</v>
      </c>
      <c r="C10" s="155">
        <v>60654</v>
      </c>
      <c r="D10" s="153">
        <f>C10/C13</f>
        <v>0.2352279602252455</v>
      </c>
      <c r="E10" s="155">
        <v>52965</v>
      </c>
      <c r="F10" s="153">
        <f>E10/E13</f>
        <v>0.20758946943478754</v>
      </c>
      <c r="G10" s="155">
        <v>53685</v>
      </c>
      <c r="H10" s="153">
        <f>G10/G13</f>
        <v>0.2187768708203776</v>
      </c>
      <c r="I10" s="156">
        <v>42722</v>
      </c>
      <c r="J10" s="153">
        <f>I10/I13</f>
        <v>0.18802952347838334</v>
      </c>
      <c r="K10" s="156">
        <v>44000</v>
      </c>
      <c r="L10" s="153">
        <f>K10/K13</f>
        <v>0.1896551724137931</v>
      </c>
      <c r="M10" s="157">
        <f t="shared" si="0"/>
        <v>0.0299143298534712</v>
      </c>
      <c r="N10" s="152"/>
      <c r="O10"/>
    </row>
    <row r="11" spans="1:15" ht="19.5" customHeight="1">
      <c r="A11" s="152"/>
      <c r="B11" s="148" t="s">
        <v>19</v>
      </c>
      <c r="C11" s="166">
        <v>26825</v>
      </c>
      <c r="D11" s="167">
        <f>C11/C13</f>
        <v>0.10403254580146751</v>
      </c>
      <c r="E11" s="166">
        <v>30899</v>
      </c>
      <c r="F11" s="167">
        <f>E11/E13</f>
        <v>0.1211046354397338</v>
      </c>
      <c r="G11" s="166">
        <v>29102</v>
      </c>
      <c r="H11" s="167">
        <f>G11/G13</f>
        <v>0.11859633965939516</v>
      </c>
      <c r="I11" s="168">
        <v>26917</v>
      </c>
      <c r="J11" s="167">
        <f>I11/I13</f>
        <v>0.11846801843236844</v>
      </c>
      <c r="K11" s="168">
        <v>24000</v>
      </c>
      <c r="L11" s="167">
        <f>K11/K13</f>
        <v>0.10344827586206896</v>
      </c>
      <c r="M11" s="169">
        <f t="shared" si="0"/>
        <v>-0.10837017498235313</v>
      </c>
      <c r="N11" s="152"/>
      <c r="O11"/>
    </row>
    <row r="12" spans="1:15" ht="19.5" customHeight="1" thickBot="1">
      <c r="A12" s="152"/>
      <c r="B12" s="144" t="s">
        <v>20</v>
      </c>
      <c r="C12" s="162">
        <v>27375</v>
      </c>
      <c r="D12" s="163">
        <f>C12/C13</f>
        <v>0.10616555233234569</v>
      </c>
      <c r="E12" s="162">
        <v>29568</v>
      </c>
      <c r="F12" s="163">
        <f>E12/E13</f>
        <v>0.11588795303026146</v>
      </c>
      <c r="G12" s="162">
        <v>25735</v>
      </c>
      <c r="H12" s="163">
        <f>G12/G13</f>
        <v>0.1048751563856276</v>
      </c>
      <c r="I12" s="164">
        <v>28024</v>
      </c>
      <c r="J12" s="163">
        <f>I12/I13</f>
        <v>0.1233401845877584</v>
      </c>
      <c r="K12" s="164">
        <v>26000</v>
      </c>
      <c r="L12" s="163">
        <f>K12/K13</f>
        <v>0.11206896551724138</v>
      </c>
      <c r="M12" s="165">
        <f t="shared" si="0"/>
        <v>-0.07222380816443053</v>
      </c>
      <c r="N12" s="152"/>
      <c r="O12"/>
    </row>
    <row r="13" spans="1:15" ht="19.5" customHeight="1" thickBot="1" thickTop="1">
      <c r="A13" s="152"/>
      <c r="B13" s="140" t="s">
        <v>28</v>
      </c>
      <c r="C13" s="158">
        <v>257852</v>
      </c>
      <c r="D13" s="159">
        <f>C13/C13</f>
        <v>1</v>
      </c>
      <c r="E13" s="158">
        <v>255143</v>
      </c>
      <c r="F13" s="159">
        <f>E13/E13</f>
        <v>1</v>
      </c>
      <c r="G13" s="158">
        <v>245387</v>
      </c>
      <c r="H13" s="159">
        <f>G13/G13</f>
        <v>1</v>
      </c>
      <c r="I13" s="160">
        <v>227209</v>
      </c>
      <c r="J13" s="159">
        <f>I13/I13</f>
        <v>1</v>
      </c>
      <c r="K13" s="160">
        <v>232000</v>
      </c>
      <c r="L13" s="159">
        <f>K13/K13</f>
        <v>1</v>
      </c>
      <c r="M13" s="161">
        <f t="shared" si="0"/>
        <v>0.021086312602053514</v>
      </c>
      <c r="N13" s="152"/>
      <c r="O13"/>
    </row>
    <row r="14" spans="1:15" ht="19.5" customHeight="1" thickTop="1">
      <c r="A14" s="152"/>
      <c r="B14" s="134"/>
      <c r="C14" s="155"/>
      <c r="D14" s="153"/>
      <c r="E14" s="155"/>
      <c r="F14" s="153"/>
      <c r="G14" s="155"/>
      <c r="H14" s="153"/>
      <c r="I14" s="156"/>
      <c r="J14" s="153"/>
      <c r="K14" s="156"/>
      <c r="L14" s="153"/>
      <c r="M14" s="157"/>
      <c r="N14" s="152"/>
      <c r="O14"/>
    </row>
    <row r="15" spans="1:15" ht="19.5" customHeight="1">
      <c r="A15" s="152"/>
      <c r="B15" s="137"/>
      <c r="C15" s="114"/>
      <c r="D15" s="114"/>
      <c r="E15" s="114"/>
      <c r="F15" s="114"/>
      <c r="G15" s="114"/>
      <c r="H15" s="114"/>
      <c r="I15" s="114"/>
      <c r="J15" s="114"/>
      <c r="K15" s="114"/>
      <c r="L15" s="52"/>
      <c r="M15" s="154" t="s">
        <v>15</v>
      </c>
      <c r="N15" s="152"/>
      <c r="O15"/>
    </row>
    <row r="16" spans="1:15" ht="19.5" customHeight="1">
      <c r="A16" s="152"/>
      <c r="B16" s="134"/>
      <c r="C16" s="304" t="s">
        <v>81</v>
      </c>
      <c r="D16" s="304"/>
      <c r="E16" s="304" t="s">
        <v>82</v>
      </c>
      <c r="F16" s="304"/>
      <c r="G16" s="304" t="s">
        <v>83</v>
      </c>
      <c r="H16" s="304"/>
      <c r="I16" s="304" t="s">
        <v>84</v>
      </c>
      <c r="J16" s="304"/>
      <c r="K16" s="304" t="s">
        <v>85</v>
      </c>
      <c r="L16" s="304"/>
      <c r="M16" s="301" t="s">
        <v>16</v>
      </c>
      <c r="N16" s="152"/>
      <c r="O16"/>
    </row>
    <row r="17" spans="1:15" ht="19.5" customHeight="1" thickBot="1">
      <c r="A17" s="152"/>
      <c r="B17" s="139"/>
      <c r="C17" s="138" t="s">
        <v>86</v>
      </c>
      <c r="D17" s="138" t="s">
        <v>92</v>
      </c>
      <c r="E17" s="138" t="s">
        <v>86</v>
      </c>
      <c r="F17" s="138" t="s">
        <v>92</v>
      </c>
      <c r="G17" s="138" t="s">
        <v>86</v>
      </c>
      <c r="H17" s="138" t="s">
        <v>92</v>
      </c>
      <c r="I17" s="236" t="s">
        <v>86</v>
      </c>
      <c r="J17" s="236" t="s">
        <v>92</v>
      </c>
      <c r="K17" s="236" t="s">
        <v>86</v>
      </c>
      <c r="L17" s="236" t="s">
        <v>92</v>
      </c>
      <c r="M17" s="302"/>
      <c r="N17" s="152"/>
      <c r="O17"/>
    </row>
    <row r="18" spans="1:16" ht="19.5" customHeight="1" thickTop="1">
      <c r="A18" s="152"/>
      <c r="B18" s="134" t="s">
        <v>22</v>
      </c>
      <c r="C18" s="155">
        <v>22711</v>
      </c>
      <c r="D18" s="153">
        <f>C18/C23</f>
        <v>0.18603832007667293</v>
      </c>
      <c r="E18" s="155">
        <v>22305</v>
      </c>
      <c r="F18" s="153">
        <f>E18/E23</f>
        <v>0.18538373310726575</v>
      </c>
      <c r="G18" s="156">
        <v>24243</v>
      </c>
      <c r="H18" s="153">
        <f>G18/G23</f>
        <v>0.1971376295995121</v>
      </c>
      <c r="I18" s="156">
        <v>23457</v>
      </c>
      <c r="J18" s="153">
        <f>I18/I23</f>
        <v>0.21390857111591388</v>
      </c>
      <c r="K18" s="156">
        <v>26521</v>
      </c>
      <c r="L18" s="153">
        <f>K18/K23</f>
        <v>0.22748794839683656</v>
      </c>
      <c r="M18" s="136">
        <f aca="true" t="shared" si="1" ref="M18:M23">K18/I18-1</f>
        <v>0.13062198917167578</v>
      </c>
      <c r="N18" s="152"/>
      <c r="O18" s="21"/>
      <c r="P18" s="20"/>
    </row>
    <row r="19" spans="1:16" ht="19.5" customHeight="1">
      <c r="A19" s="152"/>
      <c r="B19" s="148" t="s">
        <v>23</v>
      </c>
      <c r="C19" s="166">
        <v>44382</v>
      </c>
      <c r="D19" s="167">
        <f>C19/C23</f>
        <v>0.36355742686992637</v>
      </c>
      <c r="E19" s="166">
        <v>42747</v>
      </c>
      <c r="F19" s="167">
        <f>E19/E23</f>
        <v>0.35528349872836984</v>
      </c>
      <c r="G19" s="168">
        <v>45001</v>
      </c>
      <c r="H19" s="167">
        <f>G19/G23</f>
        <v>0.3659361658873755</v>
      </c>
      <c r="I19" s="168">
        <v>39569</v>
      </c>
      <c r="J19" s="167">
        <f>I19/I23</f>
        <v>0.36083677582323387</v>
      </c>
      <c r="K19" s="168">
        <v>42255</v>
      </c>
      <c r="L19" s="167">
        <f>K19/K23</f>
        <v>0.36244874852035475</v>
      </c>
      <c r="M19" s="150">
        <f t="shared" si="1"/>
        <v>0.06788142232555794</v>
      </c>
      <c r="N19" s="152"/>
      <c r="O19" s="21"/>
      <c r="P19" s="20"/>
    </row>
    <row r="20" spans="1:16" ht="19.5" customHeight="1">
      <c r="A20" s="152"/>
      <c r="B20" s="134" t="s">
        <v>24</v>
      </c>
      <c r="C20" s="155">
        <v>30483</v>
      </c>
      <c r="D20" s="153">
        <f>C20/C23</f>
        <v>0.24970305626776543</v>
      </c>
      <c r="E20" s="155">
        <v>25668</v>
      </c>
      <c r="F20" s="153">
        <f>E20/E23</f>
        <v>0.2133346631426719</v>
      </c>
      <c r="G20" s="156">
        <v>26090</v>
      </c>
      <c r="H20" s="153">
        <f>G20/G23</f>
        <v>0.2121569424679813</v>
      </c>
      <c r="I20" s="156">
        <v>20514</v>
      </c>
      <c r="J20" s="153">
        <f>I20/I23</f>
        <v>0.18707082865975433</v>
      </c>
      <c r="K20" s="156">
        <v>21902</v>
      </c>
      <c r="L20" s="153">
        <f>K20/K23</f>
        <v>0.18786776689368856</v>
      </c>
      <c r="M20" s="136">
        <f t="shared" si="1"/>
        <v>0.06766110948620452</v>
      </c>
      <c r="N20" s="152"/>
      <c r="O20" s="21"/>
      <c r="P20" s="20"/>
    </row>
    <row r="21" spans="1:16" ht="19.5" customHeight="1">
      <c r="A21" s="152"/>
      <c r="B21" s="148" t="s">
        <v>25</v>
      </c>
      <c r="C21" s="166">
        <v>12151</v>
      </c>
      <c r="D21" s="167">
        <f>C21/C23</f>
        <v>0.09953553904502896</v>
      </c>
      <c r="E21" s="166">
        <v>14731</v>
      </c>
      <c r="F21" s="167">
        <f>E21/E23</f>
        <v>0.12243388354194717</v>
      </c>
      <c r="G21" s="168">
        <v>15025</v>
      </c>
      <c r="H21" s="167">
        <f>G21/G23</f>
        <v>0.1221793047367351</v>
      </c>
      <c r="I21" s="168">
        <v>12181</v>
      </c>
      <c r="J21" s="167">
        <f>I21/I23</f>
        <v>0.11108071384929645</v>
      </c>
      <c r="K21" s="168">
        <v>14677</v>
      </c>
      <c r="L21" s="167">
        <f>K21/K23</f>
        <v>0.12589422037707365</v>
      </c>
      <c r="M21" s="150">
        <f t="shared" si="1"/>
        <v>0.20490928495197447</v>
      </c>
      <c r="N21" s="152"/>
      <c r="O21" s="21"/>
      <c r="P21" s="20"/>
    </row>
    <row r="22" spans="1:16" ht="19.5" customHeight="1" thickBot="1">
      <c r="A22" s="152"/>
      <c r="B22" s="144" t="s">
        <v>26</v>
      </c>
      <c r="C22" s="162">
        <v>12347</v>
      </c>
      <c r="D22" s="163">
        <f>C22/C23</f>
        <v>0.10114108308690417</v>
      </c>
      <c r="E22" s="162">
        <v>14864</v>
      </c>
      <c r="F22" s="163">
        <f>E22/E23</f>
        <v>0.12353928755464685</v>
      </c>
      <c r="G22" s="164">
        <v>12613</v>
      </c>
      <c r="H22" s="163">
        <f>G22/G23</f>
        <v>0.10256556210611913</v>
      </c>
      <c r="I22" s="164">
        <v>13936</v>
      </c>
      <c r="J22" s="163">
        <f>I22/I23</f>
        <v>0.1270848721947127</v>
      </c>
      <c r="K22" s="164">
        <v>11226</v>
      </c>
      <c r="L22" s="163">
        <f>K22/K23</f>
        <v>0.09629273815854934</v>
      </c>
      <c r="M22" s="147">
        <f t="shared" si="1"/>
        <v>-0.19446039035591278</v>
      </c>
      <c r="N22" s="152"/>
      <c r="O22" s="21"/>
      <c r="P22" s="20"/>
    </row>
    <row r="23" spans="1:16" ht="19.5" customHeight="1" thickBot="1" thickTop="1">
      <c r="A23" s="152"/>
      <c r="B23" s="140" t="s">
        <v>28</v>
      </c>
      <c r="C23" s="158">
        <v>122077</v>
      </c>
      <c r="D23" s="159">
        <f>C23/C23</f>
        <v>1</v>
      </c>
      <c r="E23" s="158">
        <v>120318</v>
      </c>
      <c r="F23" s="159">
        <f>E23/E23</f>
        <v>1</v>
      </c>
      <c r="G23" s="158">
        <v>122975</v>
      </c>
      <c r="H23" s="159">
        <f>G23/G23</f>
        <v>1</v>
      </c>
      <c r="I23" s="160">
        <v>109659</v>
      </c>
      <c r="J23" s="159">
        <f>I23/I23</f>
        <v>1</v>
      </c>
      <c r="K23" s="160">
        <v>116582</v>
      </c>
      <c r="L23" s="159">
        <f>K23/K23</f>
        <v>1</v>
      </c>
      <c r="M23" s="143">
        <f t="shared" si="1"/>
        <v>0.0631320730628584</v>
      </c>
      <c r="N23" s="152"/>
      <c r="O23" s="21"/>
      <c r="P23" s="20"/>
    </row>
    <row r="24" spans="1:15" ht="19.5" customHeight="1" thickTop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94"/>
      <c r="L24" s="152"/>
      <c r="M24" s="152"/>
      <c r="N24" s="152"/>
      <c r="O24"/>
    </row>
    <row r="25" spans="2:15" ht="19.5" customHeight="1">
      <c r="B25" s="291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</row>
    <row r="26" spans="2:15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</row>
    <row r="27" spans="2:15" ht="12.7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</row>
    <row r="28" ht="12.75"/>
    <row r="29" ht="13.5" customHeight="1"/>
    <row r="30" ht="13.5" customHeight="1"/>
    <row r="31" ht="12.75"/>
    <row r="32" spans="5:11" ht="12.75" hidden="1">
      <c r="E32" s="52"/>
      <c r="F32" s="52"/>
      <c r="G32" s="52"/>
      <c r="H32" s="52"/>
      <c r="I32" s="52"/>
      <c r="J32" s="52"/>
      <c r="K32" s="52"/>
    </row>
    <row r="46" ht="12.75" hidden="1">
      <c r="J46" s="55" t="s">
        <v>77</v>
      </c>
    </row>
    <row r="48" ht="12.75"/>
    <row r="49" ht="12.75"/>
  </sheetData>
  <sheetProtection/>
  <mergeCells count="14">
    <mergeCell ref="A2:O2"/>
    <mergeCell ref="C6:D6"/>
    <mergeCell ref="E6:F6"/>
    <mergeCell ref="G6:H6"/>
    <mergeCell ref="I6:J6"/>
    <mergeCell ref="K6:L6"/>
    <mergeCell ref="M6:M7"/>
    <mergeCell ref="M16:M17"/>
    <mergeCell ref="B25:O27"/>
    <mergeCell ref="C16:D16"/>
    <mergeCell ref="E16:F16"/>
    <mergeCell ref="G16:H16"/>
    <mergeCell ref="I16:J16"/>
    <mergeCell ref="K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SheetLayoutView="90" zoomScalePageLayoutView="0" workbookViewId="0" topLeftCell="C1">
      <selection activeCell="A2" sqref="A2:H2"/>
    </sheetView>
  </sheetViews>
  <sheetFormatPr defaultColWidth="9.00390625" defaultRowHeight="13.5"/>
  <cols>
    <col min="1" max="1" width="4.50390625" style="9" customWidth="1"/>
    <col min="2" max="3" width="3.625" style="9" customWidth="1"/>
    <col min="4" max="4" width="30.00390625" style="9" customWidth="1"/>
    <col min="5" max="9" width="19.25390625" style="9" customWidth="1"/>
    <col min="10" max="16384" width="9.00390625" style="9" customWidth="1"/>
  </cols>
  <sheetData>
    <row r="2" spans="1:8" s="6" customFormat="1" ht="35.25">
      <c r="A2" s="290" t="s">
        <v>123</v>
      </c>
      <c r="B2" s="290"/>
      <c r="C2" s="290"/>
      <c r="D2" s="290"/>
      <c r="E2" s="290"/>
      <c r="F2" s="290"/>
      <c r="G2" s="290"/>
      <c r="H2" s="290"/>
    </row>
    <row r="3" spans="2:9" ht="14.25">
      <c r="B3" s="175"/>
      <c r="C3" s="175"/>
      <c r="D3" s="175"/>
      <c r="E3" s="175"/>
      <c r="F3" s="175"/>
      <c r="G3" s="175"/>
      <c r="H3" s="175"/>
      <c r="I3" s="175"/>
    </row>
    <row r="4" spans="2:10" s="12" customFormat="1" ht="15">
      <c r="B4" s="176"/>
      <c r="C4" s="176"/>
      <c r="D4" s="175"/>
      <c r="E4" s="175"/>
      <c r="F4" s="175"/>
      <c r="G4" s="175"/>
      <c r="H4" s="175"/>
      <c r="I4" s="208" t="s">
        <v>61</v>
      </c>
      <c r="J4" s="11"/>
    </row>
    <row r="5" spans="1:13" s="12" customFormat="1" ht="21.75" customHeight="1" thickBot="1">
      <c r="A5" s="11"/>
      <c r="B5" s="184"/>
      <c r="C5" s="184"/>
      <c r="D5" s="184"/>
      <c r="E5" s="185" t="s">
        <v>97</v>
      </c>
      <c r="F5" s="185" t="s">
        <v>98</v>
      </c>
      <c r="G5" s="185" t="s">
        <v>100</v>
      </c>
      <c r="H5" s="185" t="s">
        <v>99</v>
      </c>
      <c r="I5" s="185" t="s">
        <v>101</v>
      </c>
      <c r="J5" s="13"/>
      <c r="K5" s="13"/>
      <c r="L5" s="13"/>
      <c r="M5" s="13"/>
    </row>
    <row r="6" spans="1:11" s="15" customFormat="1" ht="16.5" customHeight="1" thickTop="1">
      <c r="A6" s="14"/>
      <c r="B6" s="186" t="s">
        <v>105</v>
      </c>
      <c r="C6" s="186"/>
      <c r="D6" s="186"/>
      <c r="E6" s="187"/>
      <c r="F6" s="187"/>
      <c r="G6" s="187"/>
      <c r="H6" s="187"/>
      <c r="I6" s="187"/>
      <c r="J6" s="14"/>
      <c r="K6" s="14"/>
    </row>
    <row r="7" spans="1:10" s="15" customFormat="1" ht="16.5" customHeight="1">
      <c r="A7" s="14"/>
      <c r="B7" s="195"/>
      <c r="C7" s="195" t="s">
        <v>106</v>
      </c>
      <c r="D7" s="195"/>
      <c r="E7" s="196">
        <v>102930</v>
      </c>
      <c r="F7" s="196">
        <v>104424</v>
      </c>
      <c r="G7" s="196">
        <v>101961</v>
      </c>
      <c r="H7" s="196">
        <v>103684</v>
      </c>
      <c r="I7" s="196">
        <v>104238</v>
      </c>
      <c r="J7" s="14"/>
    </row>
    <row r="8" spans="1:10" s="15" customFormat="1" ht="16.5" customHeight="1">
      <c r="A8" s="14"/>
      <c r="B8" s="178"/>
      <c r="C8" s="178"/>
      <c r="D8" s="180" t="s">
        <v>40</v>
      </c>
      <c r="E8" s="179">
        <v>14192</v>
      </c>
      <c r="F8" s="179">
        <v>18130</v>
      </c>
      <c r="G8" s="179">
        <v>22516</v>
      </c>
      <c r="H8" s="179">
        <v>26423</v>
      </c>
      <c r="I8" s="179">
        <v>30393</v>
      </c>
      <c r="J8" s="14"/>
    </row>
    <row r="9" spans="1:10" s="15" customFormat="1" ht="16.5" customHeight="1">
      <c r="A9" s="14"/>
      <c r="B9" s="178"/>
      <c r="C9" s="178"/>
      <c r="D9" s="180" t="s">
        <v>58</v>
      </c>
      <c r="E9" s="181">
        <v>60667</v>
      </c>
      <c r="F9" s="181">
        <v>58167</v>
      </c>
      <c r="G9" s="179">
        <v>54795</v>
      </c>
      <c r="H9" s="179">
        <v>52009</v>
      </c>
      <c r="I9" s="179">
        <v>50024</v>
      </c>
      <c r="J9" s="14"/>
    </row>
    <row r="10" spans="1:10" s="15" customFormat="1" ht="16.5" customHeight="1">
      <c r="A10" s="14"/>
      <c r="B10" s="178"/>
      <c r="C10" s="178"/>
      <c r="D10" s="180" t="s">
        <v>96</v>
      </c>
      <c r="E10" s="179">
        <v>21217</v>
      </c>
      <c r="F10" s="179">
        <v>22701</v>
      </c>
      <c r="G10" s="179">
        <v>19174</v>
      </c>
      <c r="H10" s="179">
        <v>19325</v>
      </c>
      <c r="I10" s="179">
        <v>19136</v>
      </c>
      <c r="J10" s="14"/>
    </row>
    <row r="11" spans="1:10" s="15" customFormat="1" ht="16.5" customHeight="1">
      <c r="A11" s="14"/>
      <c r="B11" s="188"/>
      <c r="C11" s="188"/>
      <c r="D11" s="189" t="s">
        <v>102</v>
      </c>
      <c r="E11" s="190">
        <v>6854</v>
      </c>
      <c r="F11" s="190">
        <v>5426</v>
      </c>
      <c r="G11" s="190">
        <v>5476</v>
      </c>
      <c r="H11" s="190">
        <v>5925</v>
      </c>
      <c r="I11" s="190">
        <v>4683</v>
      </c>
      <c r="J11" s="14"/>
    </row>
    <row r="12" spans="1:11" s="15" customFormat="1" ht="16.5" customHeight="1">
      <c r="A12" s="14"/>
      <c r="B12" s="195"/>
      <c r="C12" s="195" t="s">
        <v>107</v>
      </c>
      <c r="D12" s="195"/>
      <c r="E12" s="196">
        <v>23098</v>
      </c>
      <c r="F12" s="196">
        <v>23524</v>
      </c>
      <c r="G12" s="196">
        <v>22319</v>
      </c>
      <c r="H12" s="196">
        <v>22067</v>
      </c>
      <c r="I12" s="196">
        <v>22966</v>
      </c>
      <c r="J12" s="16"/>
      <c r="K12" s="14"/>
    </row>
    <row r="13" spans="1:11" s="15" customFormat="1" ht="16.5" customHeight="1">
      <c r="A13" s="14"/>
      <c r="B13" s="178"/>
      <c r="C13" s="178"/>
      <c r="D13" s="178" t="s">
        <v>41</v>
      </c>
      <c r="E13" s="179">
        <v>12625</v>
      </c>
      <c r="F13" s="179">
        <v>12725</v>
      </c>
      <c r="G13" s="179">
        <v>12058</v>
      </c>
      <c r="H13" s="179">
        <v>11745</v>
      </c>
      <c r="I13" s="179">
        <v>11999</v>
      </c>
      <c r="J13" s="16"/>
      <c r="K13" s="14"/>
    </row>
    <row r="14" spans="1:10" s="15" customFormat="1" ht="16.5" customHeight="1">
      <c r="A14" s="14"/>
      <c r="B14" s="178"/>
      <c r="C14" s="178"/>
      <c r="D14" s="178" t="s">
        <v>42</v>
      </c>
      <c r="E14" s="179">
        <v>1533</v>
      </c>
      <c r="F14" s="179">
        <v>1131</v>
      </c>
      <c r="G14" s="179">
        <v>1003</v>
      </c>
      <c r="H14" s="179">
        <v>841</v>
      </c>
      <c r="I14" s="179">
        <v>754</v>
      </c>
      <c r="J14" s="14"/>
    </row>
    <row r="15" spans="1:10" s="15" customFormat="1" ht="16.5" customHeight="1" thickBot="1">
      <c r="A15" s="14"/>
      <c r="B15" s="191"/>
      <c r="C15" s="191"/>
      <c r="D15" s="191" t="s">
        <v>43</v>
      </c>
      <c r="E15" s="192">
        <v>8938</v>
      </c>
      <c r="F15" s="192">
        <v>9667</v>
      </c>
      <c r="G15" s="192">
        <v>9257</v>
      </c>
      <c r="H15" s="192">
        <v>9479</v>
      </c>
      <c r="I15" s="192">
        <v>10211</v>
      </c>
      <c r="J15" s="14"/>
    </row>
    <row r="16" spans="1:10" s="15" customFormat="1" ht="16.5" customHeight="1" thickBot="1" thickTop="1">
      <c r="A16" s="14"/>
      <c r="B16" s="193" t="s">
        <v>44</v>
      </c>
      <c r="C16" s="193"/>
      <c r="D16" s="193"/>
      <c r="E16" s="194">
        <v>126028</v>
      </c>
      <c r="F16" s="194">
        <v>127948</v>
      </c>
      <c r="G16" s="194">
        <v>124281</v>
      </c>
      <c r="H16" s="194">
        <v>125751</v>
      </c>
      <c r="I16" s="194">
        <v>127204</v>
      </c>
      <c r="J16" s="14"/>
    </row>
    <row r="17" spans="1:10" s="15" customFormat="1" ht="16.5" customHeight="1" thickTop="1">
      <c r="A17" s="14"/>
      <c r="B17" s="197" t="s">
        <v>108</v>
      </c>
      <c r="C17" s="197"/>
      <c r="D17" s="197"/>
      <c r="E17" s="198"/>
      <c r="F17" s="198"/>
      <c r="G17" s="198"/>
      <c r="H17" s="198"/>
      <c r="I17" s="198"/>
      <c r="J17" s="14"/>
    </row>
    <row r="18" spans="1:10" s="15" customFormat="1" ht="16.5" customHeight="1">
      <c r="A18" s="14"/>
      <c r="B18" s="195" t="s">
        <v>109</v>
      </c>
      <c r="C18" s="195" t="s">
        <v>110</v>
      </c>
      <c r="D18" s="195"/>
      <c r="E18" s="196">
        <v>63410</v>
      </c>
      <c r="F18" s="196">
        <v>54612</v>
      </c>
      <c r="G18" s="196">
        <v>51169</v>
      </c>
      <c r="H18" s="196">
        <v>50242</v>
      </c>
      <c r="I18" s="196">
        <v>48972</v>
      </c>
      <c r="J18" s="14"/>
    </row>
    <row r="19" spans="1:10" s="15" customFormat="1" ht="16.5" customHeight="1">
      <c r="A19" s="14"/>
      <c r="B19" s="178"/>
      <c r="C19" s="178"/>
      <c r="D19" s="178" t="s">
        <v>67</v>
      </c>
      <c r="E19" s="179">
        <v>41695</v>
      </c>
      <c r="F19" s="179">
        <v>40543</v>
      </c>
      <c r="G19" s="179">
        <v>36858</v>
      </c>
      <c r="H19" s="179">
        <v>37553</v>
      </c>
      <c r="I19" s="179">
        <v>35512</v>
      </c>
      <c r="J19" s="14"/>
    </row>
    <row r="20" spans="1:10" s="15" customFormat="1" ht="16.5" customHeight="1">
      <c r="A20" s="14"/>
      <c r="B20" s="178"/>
      <c r="C20" s="178"/>
      <c r="D20" s="178" t="s">
        <v>9</v>
      </c>
      <c r="E20" s="183">
        <v>12172</v>
      </c>
      <c r="F20" s="183">
        <v>5925</v>
      </c>
      <c r="G20" s="183">
        <v>6295</v>
      </c>
      <c r="H20" s="183">
        <v>4883</v>
      </c>
      <c r="I20" s="183">
        <v>5455</v>
      </c>
      <c r="J20" s="14"/>
    </row>
    <row r="21" spans="1:10" s="15" customFormat="1" ht="16.5" customHeight="1">
      <c r="A21" s="14"/>
      <c r="B21" s="188"/>
      <c r="C21" s="188"/>
      <c r="D21" s="188" t="s">
        <v>102</v>
      </c>
      <c r="E21" s="201">
        <v>9541</v>
      </c>
      <c r="F21" s="201">
        <v>8142</v>
      </c>
      <c r="G21" s="201">
        <v>8014</v>
      </c>
      <c r="H21" s="201">
        <v>7806</v>
      </c>
      <c r="I21" s="201">
        <v>8005</v>
      </c>
      <c r="J21" s="14"/>
    </row>
    <row r="22" spans="1:10" s="15" customFormat="1" ht="16.5" customHeight="1">
      <c r="A22" s="14"/>
      <c r="B22" s="195"/>
      <c r="C22" s="195" t="s">
        <v>111</v>
      </c>
      <c r="D22" s="195"/>
      <c r="E22" s="196">
        <v>9792</v>
      </c>
      <c r="F22" s="196">
        <v>13733</v>
      </c>
      <c r="G22" s="196">
        <v>11303</v>
      </c>
      <c r="H22" s="196">
        <v>9576</v>
      </c>
      <c r="I22" s="196">
        <v>9224</v>
      </c>
      <c r="J22" s="14"/>
    </row>
    <row r="23" spans="1:10" s="15" customFormat="1" ht="16.5" customHeight="1">
      <c r="A23" s="14"/>
      <c r="B23" s="178"/>
      <c r="C23" s="178"/>
      <c r="D23" s="178" t="s">
        <v>10</v>
      </c>
      <c r="E23" s="179">
        <v>4681</v>
      </c>
      <c r="F23" s="179">
        <v>8253</v>
      </c>
      <c r="G23" s="179">
        <v>6007</v>
      </c>
      <c r="H23" s="179">
        <v>4603</v>
      </c>
      <c r="I23" s="179">
        <v>3804</v>
      </c>
      <c r="J23" s="14"/>
    </row>
    <row r="24" spans="1:10" s="15" customFormat="1" ht="16.5" customHeight="1" thickBot="1">
      <c r="A24" s="14"/>
      <c r="B24" s="178"/>
      <c r="C24" s="178"/>
      <c r="D24" s="178" t="s">
        <v>104</v>
      </c>
      <c r="E24" s="179">
        <v>5111</v>
      </c>
      <c r="F24" s="179">
        <v>5480</v>
      </c>
      <c r="G24" s="179">
        <v>5296</v>
      </c>
      <c r="H24" s="179">
        <v>4973</v>
      </c>
      <c r="I24" s="179">
        <v>5420</v>
      </c>
      <c r="J24" s="14"/>
    </row>
    <row r="25" spans="1:10" s="15" customFormat="1" ht="16.5" customHeight="1" thickBot="1" thickTop="1">
      <c r="A25" s="14"/>
      <c r="B25" s="193" t="s">
        <v>48</v>
      </c>
      <c r="C25" s="193"/>
      <c r="D25" s="193"/>
      <c r="E25" s="194">
        <v>73202</v>
      </c>
      <c r="F25" s="194">
        <v>68345</v>
      </c>
      <c r="G25" s="194">
        <v>62472</v>
      </c>
      <c r="H25" s="194">
        <v>59819</v>
      </c>
      <c r="I25" s="194">
        <v>58197</v>
      </c>
      <c r="J25" s="14"/>
    </row>
    <row r="26" spans="1:10" s="15" customFormat="1" ht="16.5" customHeight="1" thickTop="1">
      <c r="A26" s="14"/>
      <c r="B26" s="197" t="s">
        <v>112</v>
      </c>
      <c r="C26" s="198"/>
      <c r="D26" s="202"/>
      <c r="E26" s="198"/>
      <c r="F26" s="198"/>
      <c r="G26" s="198"/>
      <c r="H26" s="198"/>
      <c r="I26" s="198"/>
      <c r="J26" s="14"/>
    </row>
    <row r="27" spans="1:10" s="15" customFormat="1" ht="16.5" customHeight="1">
      <c r="A27" s="14"/>
      <c r="B27" s="195" t="s">
        <v>69</v>
      </c>
      <c r="C27" s="203"/>
      <c r="D27" s="204"/>
      <c r="E27" s="239">
        <f>E28+E29+E30+E31</f>
        <v>52923</v>
      </c>
      <c r="F27" s="239">
        <v>56538</v>
      </c>
      <c r="G27" s="239">
        <v>60702</v>
      </c>
      <c r="H27" s="196">
        <f>H28+H29+H30+H31</f>
        <v>64481</v>
      </c>
      <c r="I27" s="196">
        <f>I28+I29+I30+I31</f>
        <v>66977</v>
      </c>
      <c r="J27" s="14"/>
    </row>
    <row r="28" spans="1:10" s="15" customFormat="1" ht="16.5" customHeight="1">
      <c r="A28" s="14"/>
      <c r="C28" s="178" t="s">
        <v>45</v>
      </c>
      <c r="D28" s="178"/>
      <c r="E28" s="66">
        <v>12133</v>
      </c>
      <c r="F28" s="66">
        <v>12133</v>
      </c>
      <c r="G28" s="66">
        <v>12133</v>
      </c>
      <c r="H28" s="179">
        <v>12133</v>
      </c>
      <c r="I28" s="179">
        <v>12133</v>
      </c>
      <c r="J28" s="14"/>
    </row>
    <row r="29" spans="1:10" s="15" customFormat="1" ht="16.5" customHeight="1">
      <c r="A29" s="14"/>
      <c r="C29" s="178" t="s">
        <v>47</v>
      </c>
      <c r="D29" s="178"/>
      <c r="E29" s="66">
        <v>13912</v>
      </c>
      <c r="F29" s="66">
        <v>13912</v>
      </c>
      <c r="G29" s="66">
        <v>13912</v>
      </c>
      <c r="H29" s="179">
        <v>13912</v>
      </c>
      <c r="I29" s="179">
        <v>13853</v>
      </c>
      <c r="J29" s="14"/>
    </row>
    <row r="30" spans="1:10" s="15" customFormat="1" ht="16.5" customHeight="1">
      <c r="A30" s="14"/>
      <c r="C30" s="178" t="s">
        <v>49</v>
      </c>
      <c r="D30" s="178"/>
      <c r="E30" s="240">
        <v>27414</v>
      </c>
      <c r="F30" s="240">
        <v>31029</v>
      </c>
      <c r="G30" s="240">
        <v>35195</v>
      </c>
      <c r="H30" s="182">
        <v>40476</v>
      </c>
      <c r="I30" s="182">
        <v>43032</v>
      </c>
      <c r="J30" s="14"/>
    </row>
    <row r="31" spans="1:10" s="15" customFormat="1" ht="16.5" customHeight="1">
      <c r="A31" s="14"/>
      <c r="B31" s="207"/>
      <c r="C31" s="188" t="s">
        <v>46</v>
      </c>
      <c r="D31" s="188"/>
      <c r="E31" s="241">
        <v>-536</v>
      </c>
      <c r="F31" s="241">
        <v>-537</v>
      </c>
      <c r="G31" s="241">
        <v>-539</v>
      </c>
      <c r="H31" s="235">
        <v>-2040</v>
      </c>
      <c r="I31" s="235">
        <v>-2041</v>
      </c>
      <c r="J31" s="14"/>
    </row>
    <row r="32" spans="1:10" s="15" customFormat="1" ht="16.5" customHeight="1">
      <c r="A32" s="14"/>
      <c r="B32" s="188" t="s">
        <v>103</v>
      </c>
      <c r="C32" s="188"/>
      <c r="D32" s="188"/>
      <c r="E32" s="241">
        <v>-137</v>
      </c>
      <c r="F32" s="241">
        <v>3026</v>
      </c>
      <c r="G32" s="241">
        <v>1061</v>
      </c>
      <c r="H32" s="235">
        <v>1391</v>
      </c>
      <c r="I32" s="235">
        <v>1957.9998999999998</v>
      </c>
      <c r="J32" s="14"/>
    </row>
    <row r="33" spans="1:10" s="15" customFormat="1" ht="16.5" customHeight="1" thickBot="1">
      <c r="A33" s="14"/>
      <c r="B33" s="205" t="s">
        <v>73</v>
      </c>
      <c r="C33" s="205"/>
      <c r="D33" s="205"/>
      <c r="E33" s="206">
        <v>39</v>
      </c>
      <c r="F33" s="206">
        <v>38</v>
      </c>
      <c r="G33" s="206">
        <v>44</v>
      </c>
      <c r="H33" s="206">
        <v>59</v>
      </c>
      <c r="I33" s="206">
        <v>71</v>
      </c>
      <c r="J33" s="14"/>
    </row>
    <row r="34" spans="1:10" s="15" customFormat="1" ht="16.5" customHeight="1" thickBot="1" thickTop="1">
      <c r="A34" s="14"/>
      <c r="B34" s="199" t="s">
        <v>50</v>
      </c>
      <c r="C34" s="199"/>
      <c r="D34" s="199"/>
      <c r="E34" s="200">
        <v>52825</v>
      </c>
      <c r="F34" s="200">
        <v>59603</v>
      </c>
      <c r="G34" s="200">
        <v>61808</v>
      </c>
      <c r="H34" s="200">
        <v>65932</v>
      </c>
      <c r="I34" s="200">
        <v>69006</v>
      </c>
      <c r="J34" s="14"/>
    </row>
    <row r="35" spans="1:10" s="15" customFormat="1" ht="16.5" customHeight="1" thickBot="1" thickTop="1">
      <c r="A35" s="14"/>
      <c r="B35" s="199" t="s">
        <v>51</v>
      </c>
      <c r="C35" s="199"/>
      <c r="D35" s="199"/>
      <c r="E35" s="200">
        <v>126028</v>
      </c>
      <c r="F35" s="200">
        <v>127948</v>
      </c>
      <c r="G35" s="200">
        <v>124281</v>
      </c>
      <c r="H35" s="200">
        <v>125751</v>
      </c>
      <c r="I35" s="200">
        <v>127204</v>
      </c>
      <c r="J35" s="14"/>
    </row>
    <row r="36" spans="1:9" ht="13.5" thickTop="1">
      <c r="A36" s="177"/>
      <c r="B36" s="177"/>
      <c r="C36" s="177"/>
      <c r="D36" s="177"/>
      <c r="E36" s="177"/>
      <c r="F36" s="177"/>
      <c r="G36" s="177"/>
      <c r="H36" s="177"/>
      <c r="I36" s="177"/>
    </row>
    <row r="37" spans="1:9" ht="12.75">
      <c r="A37" s="177"/>
      <c r="B37" s="177"/>
      <c r="C37" s="177"/>
      <c r="D37" s="177"/>
      <c r="E37" s="177"/>
      <c r="F37" s="177"/>
      <c r="G37" s="177"/>
      <c r="H37" s="177"/>
      <c r="I37" s="177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SheetLayoutView="90" zoomScalePageLayoutView="0" workbookViewId="0" topLeftCell="A1">
      <selection activeCell="A2" sqref="A2:N2"/>
    </sheetView>
  </sheetViews>
  <sheetFormatPr defaultColWidth="9.00390625" defaultRowHeight="13.5"/>
  <cols>
    <col min="1" max="1" width="8.50390625" style="0" customWidth="1"/>
    <col min="2" max="2" width="15.125" style="0" customWidth="1"/>
    <col min="3" max="10" width="10.00390625" style="0" customWidth="1"/>
    <col min="11" max="12" width="10.00390625" style="10" customWidth="1"/>
    <col min="13" max="13" width="10.00390625" style="0" customWidth="1"/>
    <col min="14" max="14" width="8.50390625" style="0" customWidth="1"/>
  </cols>
  <sheetData>
    <row r="1" spans="11:13" ht="12.75">
      <c r="K1"/>
      <c r="L1"/>
      <c r="M1" s="3"/>
    </row>
    <row r="2" spans="1:14" ht="35.25">
      <c r="A2" s="305" t="s">
        <v>127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2" ht="19.5" customHeight="1">
      <c r="A6" s="4"/>
      <c r="B6" s="131"/>
      <c r="C6" s="132"/>
      <c r="D6" s="132"/>
      <c r="E6" s="132"/>
      <c r="F6" s="132"/>
      <c r="G6" s="132"/>
      <c r="H6" s="132"/>
      <c r="I6" s="132"/>
      <c r="J6" s="132"/>
      <c r="K6" s="90"/>
      <c r="L6" s="151" t="s">
        <v>0</v>
      </c>
    </row>
    <row r="7" spans="1:13" ht="19.5" customHeight="1">
      <c r="A7" s="4"/>
      <c r="B7" s="134"/>
      <c r="C7" s="304" t="s">
        <v>81</v>
      </c>
      <c r="D7" s="304"/>
      <c r="E7" s="304" t="s">
        <v>82</v>
      </c>
      <c r="F7" s="304"/>
      <c r="G7" s="304" t="s">
        <v>83</v>
      </c>
      <c r="H7" s="304"/>
      <c r="I7" s="304" t="s">
        <v>84</v>
      </c>
      <c r="J7" s="304"/>
      <c r="K7" s="304" t="s">
        <v>85</v>
      </c>
      <c r="L7" s="304"/>
      <c r="M7" s="306" t="s">
        <v>21</v>
      </c>
    </row>
    <row r="8" spans="2:13" ht="19.5" customHeight="1" thickBot="1">
      <c r="B8" s="139"/>
      <c r="C8" s="138" t="s">
        <v>78</v>
      </c>
      <c r="D8" s="138" t="s">
        <v>92</v>
      </c>
      <c r="E8" s="138" t="s">
        <v>78</v>
      </c>
      <c r="F8" s="138" t="s">
        <v>92</v>
      </c>
      <c r="G8" s="138" t="s">
        <v>78</v>
      </c>
      <c r="H8" s="138" t="s">
        <v>92</v>
      </c>
      <c r="I8" s="138" t="s">
        <v>78</v>
      </c>
      <c r="J8" s="138" t="s">
        <v>92</v>
      </c>
      <c r="K8" s="138" t="s">
        <v>79</v>
      </c>
      <c r="L8" s="138" t="s">
        <v>92</v>
      </c>
      <c r="M8" s="307"/>
    </row>
    <row r="9" spans="2:14" ht="19.5" customHeight="1" thickTop="1">
      <c r="B9" s="134" t="s">
        <v>29</v>
      </c>
      <c r="C9" s="135">
        <v>180170</v>
      </c>
      <c r="D9" s="115">
        <f>C9/C$13</f>
        <v>0.6987341575787661</v>
      </c>
      <c r="E9" s="135">
        <v>173048</v>
      </c>
      <c r="F9" s="115">
        <f>E9/E$13</f>
        <v>0.6782392619041087</v>
      </c>
      <c r="G9" s="135">
        <v>167914</v>
      </c>
      <c r="H9" s="115">
        <f>G9/G$13</f>
        <v>0.684282378447106</v>
      </c>
      <c r="I9" s="135">
        <v>151912</v>
      </c>
      <c r="J9" s="115">
        <f>I9/I$13</f>
        <v>0.6686002755172551</v>
      </c>
      <c r="K9" s="135">
        <v>147000</v>
      </c>
      <c r="L9" s="115">
        <f>K9/K$13</f>
        <v>0.6336206896551724</v>
      </c>
      <c r="M9" s="136">
        <f>(K9/I9)-1</f>
        <v>-0.03233450945284111</v>
      </c>
      <c r="N9" s="19"/>
    </row>
    <row r="10" spans="2:14" ht="19.5" customHeight="1">
      <c r="B10" s="148" t="s">
        <v>30</v>
      </c>
      <c r="C10" s="149">
        <v>3918</v>
      </c>
      <c r="D10" s="116">
        <f>C10/C$13</f>
        <v>0.01519476288723764</v>
      </c>
      <c r="E10" s="149">
        <v>5363</v>
      </c>
      <c r="F10" s="116">
        <f>E10/E$13</f>
        <v>0.02101958509541708</v>
      </c>
      <c r="G10" s="149">
        <v>5840</v>
      </c>
      <c r="H10" s="116">
        <f>G10/G$13</f>
        <v>0.02379914176382612</v>
      </c>
      <c r="I10" s="149">
        <v>5995</v>
      </c>
      <c r="J10" s="116">
        <f>I10/I$13</f>
        <v>0.02638539846572979</v>
      </c>
      <c r="K10" s="149">
        <v>7500</v>
      </c>
      <c r="L10" s="116">
        <f>K10/K$13</f>
        <v>0.032327586206896554</v>
      </c>
      <c r="M10" s="150">
        <f>(K10/I10)-1</f>
        <v>0.25104253544620514</v>
      </c>
      <c r="N10" s="19"/>
    </row>
    <row r="11" spans="2:14" ht="19.5" customHeight="1">
      <c r="B11" s="148" t="s">
        <v>31</v>
      </c>
      <c r="C11" s="149">
        <v>2430</v>
      </c>
      <c r="D11" s="116">
        <f>C11/C$13</f>
        <v>0.009424010672789042</v>
      </c>
      <c r="E11" s="149">
        <v>2506</v>
      </c>
      <c r="F11" s="116">
        <f>E11/E$13</f>
        <v>0.009821942988833713</v>
      </c>
      <c r="G11" s="149">
        <v>2662</v>
      </c>
      <c r="H11" s="116">
        <f>G11/G$13</f>
        <v>0.010848170440976905</v>
      </c>
      <c r="I11" s="149">
        <v>2518</v>
      </c>
      <c r="J11" s="116">
        <f>I11/I$13</f>
        <v>0.011082307479017117</v>
      </c>
      <c r="K11" s="149">
        <v>2500</v>
      </c>
      <c r="L11" s="116">
        <f>K11/K$13</f>
        <v>0.010775862068965518</v>
      </c>
      <c r="M11" s="150">
        <f>(K11/I11)-1</f>
        <v>-0.00714853057982523</v>
      </c>
      <c r="N11" s="19"/>
    </row>
    <row r="12" spans="2:14" ht="19.5" customHeight="1" thickBot="1">
      <c r="B12" s="144" t="s">
        <v>32</v>
      </c>
      <c r="C12" s="145">
        <v>71333</v>
      </c>
      <c r="D12" s="146">
        <f>C12/C$13</f>
        <v>0.2766431906675147</v>
      </c>
      <c r="E12" s="145">
        <v>74225</v>
      </c>
      <c r="F12" s="146">
        <f>E12/E$13</f>
        <v>0.2909152906409347</v>
      </c>
      <c r="G12" s="145">
        <v>68970</v>
      </c>
      <c r="H12" s="146">
        <f>G12/G$13</f>
        <v>0.28106623415258347</v>
      </c>
      <c r="I12" s="145">
        <v>66783</v>
      </c>
      <c r="J12" s="146">
        <f>I12/I$13</f>
        <v>0.293927617303892</v>
      </c>
      <c r="K12" s="145">
        <v>75000</v>
      </c>
      <c r="L12" s="146">
        <f>K12/K$13</f>
        <v>0.3232758620689655</v>
      </c>
      <c r="M12" s="147">
        <f>(K12/I12)-1</f>
        <v>0.12304029468577338</v>
      </c>
      <c r="N12" s="19"/>
    </row>
    <row r="13" spans="2:13" ht="19.5" customHeight="1" thickBot="1" thickTop="1">
      <c r="B13" s="140" t="s">
        <v>28</v>
      </c>
      <c r="C13" s="141">
        <v>257852</v>
      </c>
      <c r="D13" s="142">
        <f>C13/C$13</f>
        <v>1</v>
      </c>
      <c r="E13" s="141">
        <v>255143</v>
      </c>
      <c r="F13" s="142">
        <f>E13/E$13</f>
        <v>1</v>
      </c>
      <c r="G13" s="141">
        <v>245387</v>
      </c>
      <c r="H13" s="142">
        <f>+G13/G13</f>
        <v>1</v>
      </c>
      <c r="I13" s="141">
        <v>227209</v>
      </c>
      <c r="J13" s="142">
        <f>+I13/I13</f>
        <v>1</v>
      </c>
      <c r="K13" s="141">
        <v>232000</v>
      </c>
      <c r="L13" s="142">
        <f>+K13/K13</f>
        <v>1</v>
      </c>
      <c r="M13" s="143">
        <f>(K13/I13)-1</f>
        <v>0.021086312602053514</v>
      </c>
    </row>
    <row r="14" spans="2:13" ht="19.5" customHeight="1" thickTop="1">
      <c r="B14" s="133"/>
      <c r="C14" s="135"/>
      <c r="D14" s="115"/>
      <c r="E14" s="135"/>
      <c r="F14" s="115"/>
      <c r="G14" s="135"/>
      <c r="H14" s="115"/>
      <c r="I14" s="135"/>
      <c r="J14" s="115"/>
      <c r="K14" s="135"/>
      <c r="L14" s="115"/>
      <c r="M14" s="136"/>
    </row>
    <row r="15" spans="2:12" ht="19.5" customHeight="1">
      <c r="B15" s="137"/>
      <c r="C15" s="114"/>
      <c r="D15" s="114"/>
      <c r="E15" s="114"/>
      <c r="F15" s="114"/>
      <c r="G15" s="114"/>
      <c r="H15" s="114"/>
      <c r="I15" s="114"/>
      <c r="J15" s="114"/>
      <c r="K15" s="114"/>
      <c r="L15" s="151" t="s">
        <v>0</v>
      </c>
    </row>
    <row r="16" spans="2:13" ht="19.5" customHeight="1">
      <c r="B16" s="134"/>
      <c r="C16" s="304" t="s">
        <v>81</v>
      </c>
      <c r="D16" s="304"/>
      <c r="E16" s="304" t="s">
        <v>82</v>
      </c>
      <c r="F16" s="304"/>
      <c r="G16" s="304" t="s">
        <v>83</v>
      </c>
      <c r="H16" s="304"/>
      <c r="I16" s="304" t="s">
        <v>84</v>
      </c>
      <c r="J16" s="304"/>
      <c r="K16" s="304" t="s">
        <v>85</v>
      </c>
      <c r="L16" s="304"/>
      <c r="M16" s="306" t="s">
        <v>16</v>
      </c>
    </row>
    <row r="17" spans="2:13" ht="19.5" customHeight="1" thickBot="1">
      <c r="B17" s="139"/>
      <c r="C17" s="138" t="s">
        <v>86</v>
      </c>
      <c r="D17" s="138" t="s">
        <v>92</v>
      </c>
      <c r="E17" s="138" t="s">
        <v>86</v>
      </c>
      <c r="F17" s="138" t="s">
        <v>92</v>
      </c>
      <c r="G17" s="138" t="s">
        <v>86</v>
      </c>
      <c r="H17" s="138" t="s">
        <v>92</v>
      </c>
      <c r="I17" s="138" t="s">
        <v>86</v>
      </c>
      <c r="J17" s="138" t="s">
        <v>92</v>
      </c>
      <c r="K17" s="138" t="s">
        <v>86</v>
      </c>
      <c r="L17" s="138" t="s">
        <v>92</v>
      </c>
      <c r="M17" s="307"/>
    </row>
    <row r="18" spans="2:14" ht="19.5" customHeight="1" thickTop="1">
      <c r="B18" s="134" t="s">
        <v>33</v>
      </c>
      <c r="C18" s="135">
        <v>84033</v>
      </c>
      <c r="D18" s="115">
        <f>C18/C$22</f>
        <v>0.6883606248515282</v>
      </c>
      <c r="E18" s="135">
        <v>80505</v>
      </c>
      <c r="F18" s="115">
        <f>E18/E$22</f>
        <v>0.6691018800179525</v>
      </c>
      <c r="G18" s="135">
        <v>84170</v>
      </c>
      <c r="H18" s="115">
        <f>G18/G$22</f>
        <v>0.6844480585484854</v>
      </c>
      <c r="I18" s="135">
        <v>74151.143632</v>
      </c>
      <c r="J18" s="115">
        <f>I18/I$22</f>
        <v>0.676197518051414</v>
      </c>
      <c r="K18" s="135">
        <v>73789</v>
      </c>
      <c r="L18" s="115">
        <f>K18/K$22</f>
        <v>0.6329364738982004</v>
      </c>
      <c r="M18" s="136">
        <f>(K18/I18)-1</f>
        <v>-0.004883857675847425</v>
      </c>
      <c r="N18" s="20"/>
    </row>
    <row r="19" spans="2:14" ht="19.5" customHeight="1">
      <c r="B19" s="148" t="s">
        <v>30</v>
      </c>
      <c r="C19" s="149">
        <v>1920</v>
      </c>
      <c r="D19" s="116">
        <f>C19/C$22</f>
        <v>0.01572777836938981</v>
      </c>
      <c r="E19" s="149">
        <v>2600</v>
      </c>
      <c r="F19" s="116">
        <f>E19/E$22</f>
        <v>0.021609401752023805</v>
      </c>
      <c r="G19" s="149">
        <v>3293</v>
      </c>
      <c r="H19" s="116">
        <f>G19/G$22</f>
        <v>0.026777800365928035</v>
      </c>
      <c r="I19" s="149">
        <f>3351.592761+0.672277</f>
        <v>3352.265038</v>
      </c>
      <c r="J19" s="116">
        <f>I19/I$22</f>
        <v>0.030569903409660856</v>
      </c>
      <c r="K19" s="149">
        <v>4580</v>
      </c>
      <c r="L19" s="116">
        <f>K19/K$22</f>
        <v>0.039285653016760735</v>
      </c>
      <c r="M19" s="150">
        <f>(K19/I19)-1</f>
        <v>0.3662404219484032</v>
      </c>
      <c r="N19" s="20"/>
    </row>
    <row r="20" spans="2:14" ht="19.5" customHeight="1">
      <c r="B20" s="148" t="s">
        <v>31</v>
      </c>
      <c r="C20" s="149">
        <v>1212</v>
      </c>
      <c r="D20" s="116">
        <f>C20/C$22</f>
        <v>0.009928160095677319</v>
      </c>
      <c r="E20" s="149">
        <v>1281</v>
      </c>
      <c r="F20" s="116">
        <f>E20/E$22</f>
        <v>0.010646786017054806</v>
      </c>
      <c r="G20" s="149">
        <v>1400</v>
      </c>
      <c r="H20" s="116">
        <f>G20/G$22</f>
        <v>0.011384427729213255</v>
      </c>
      <c r="I20" s="149">
        <v>1170</v>
      </c>
      <c r="J20" s="116">
        <f>I20/I$22</f>
        <v>0.010669438896944163</v>
      </c>
      <c r="K20" s="149">
        <v>1779</v>
      </c>
      <c r="L20" s="116">
        <f>K20/K$22</f>
        <v>0.0152596455713575</v>
      </c>
      <c r="M20" s="150">
        <f>(K20/I20)-1</f>
        <v>0.5205128205128204</v>
      </c>
      <c r="N20" s="20"/>
    </row>
    <row r="21" spans="2:14" ht="19.5" customHeight="1" thickBot="1">
      <c r="B21" s="144" t="s">
        <v>34</v>
      </c>
      <c r="C21" s="145">
        <v>34909</v>
      </c>
      <c r="D21" s="146">
        <f>C21/C$22</f>
        <v>0.28595886202970255</v>
      </c>
      <c r="E21" s="145">
        <v>35930</v>
      </c>
      <c r="F21" s="146">
        <f>E21/E$22</f>
        <v>0.2986253095962366</v>
      </c>
      <c r="G21" s="145">
        <v>34111</v>
      </c>
      <c r="H21" s="146">
        <f>G21/G$22</f>
        <v>0.27738158162228094</v>
      </c>
      <c r="I21" s="145">
        <v>30985.365064</v>
      </c>
      <c r="J21" s="146">
        <f>I21/I$22</f>
        <v>0.28256107628192856</v>
      </c>
      <c r="K21" s="145">
        <v>36433</v>
      </c>
      <c r="L21" s="146">
        <f>K21/K$22</f>
        <v>0.31250964986018426</v>
      </c>
      <c r="M21" s="147">
        <f>(K21/I21)-1</f>
        <v>0.17581315968838696</v>
      </c>
      <c r="N21" s="20"/>
    </row>
    <row r="22" spans="2:14" ht="19.5" customHeight="1" thickBot="1" thickTop="1">
      <c r="B22" s="140" t="s">
        <v>28</v>
      </c>
      <c r="C22" s="141">
        <v>122077</v>
      </c>
      <c r="D22" s="142">
        <f>C22/C$22</f>
        <v>1</v>
      </c>
      <c r="E22" s="141">
        <v>120318</v>
      </c>
      <c r="F22" s="142">
        <f>E22/E$22</f>
        <v>1</v>
      </c>
      <c r="G22" s="141">
        <v>122975</v>
      </c>
      <c r="H22" s="142">
        <f>G22/G$22</f>
        <v>1</v>
      </c>
      <c r="I22" s="141">
        <v>109659</v>
      </c>
      <c r="J22" s="142">
        <f>+I22/I$22</f>
        <v>1</v>
      </c>
      <c r="K22" s="141">
        <v>116582</v>
      </c>
      <c r="L22" s="142">
        <f>+K22/$K$22</f>
        <v>1</v>
      </c>
      <c r="M22" s="143">
        <f>(K22/I22)-1</f>
        <v>0.0631320730628584</v>
      </c>
      <c r="N22" s="20"/>
    </row>
    <row r="23" ht="13.5" customHeight="1" thickTop="1">
      <c r="M23" s="10"/>
    </row>
    <row r="24" spans="2:13" ht="12.75">
      <c r="B24" s="291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2:13" ht="12.75"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</row>
    <row r="26" spans="2:13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31" spans="5:10" ht="12.75">
      <c r="E31" s="10"/>
      <c r="F31" s="10"/>
      <c r="G31" s="10"/>
      <c r="H31" s="10"/>
      <c r="I31" s="10"/>
      <c r="J31" s="10"/>
    </row>
    <row r="45" ht="12.75">
      <c r="J45" s="54"/>
    </row>
  </sheetData>
  <sheetProtection/>
  <mergeCells count="14">
    <mergeCell ref="E16:F16"/>
    <mergeCell ref="G16:H16"/>
    <mergeCell ref="I16:J16"/>
    <mergeCell ref="K16:L16"/>
    <mergeCell ref="B24:M26"/>
    <mergeCell ref="A2:N2"/>
    <mergeCell ref="M7:M8"/>
    <mergeCell ref="M16:M17"/>
    <mergeCell ref="C7:D7"/>
    <mergeCell ref="E7:F7"/>
    <mergeCell ref="G7:H7"/>
    <mergeCell ref="I7:J7"/>
    <mergeCell ref="K7:L7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4"/>
  <sheetViews>
    <sheetView showGridLines="0" zoomScaleSheetLayoutView="90" workbookViewId="0" topLeftCell="A1">
      <selection activeCell="A2" sqref="A2:J2"/>
    </sheetView>
  </sheetViews>
  <sheetFormatPr defaultColWidth="9.00390625" defaultRowHeight="13.5"/>
  <cols>
    <col min="1" max="1" width="7.625" style="0" customWidth="1"/>
    <col min="2" max="2" width="8.125" style="0" customWidth="1"/>
    <col min="3" max="3" width="15.50390625" style="0" customWidth="1"/>
    <col min="4" max="8" width="19.25390625" style="0" customWidth="1"/>
    <col min="9" max="9" width="10.875" style="0" customWidth="1"/>
  </cols>
  <sheetData>
    <row r="1" ht="11.25" customHeight="1"/>
    <row r="2" spans="1:10" ht="35.25">
      <c r="A2" s="305" t="s">
        <v>124</v>
      </c>
      <c r="B2" s="305"/>
      <c r="C2" s="305"/>
      <c r="D2" s="305"/>
      <c r="E2" s="305"/>
      <c r="F2" s="305"/>
      <c r="G2" s="305"/>
      <c r="H2" s="305"/>
      <c r="I2" s="305"/>
      <c r="J2" s="305"/>
    </row>
    <row r="4" spans="2:9" s="5" customFormat="1" ht="19.5" customHeight="1">
      <c r="B4" s="91"/>
      <c r="C4" s="58"/>
      <c r="D4" s="92"/>
      <c r="E4" s="92"/>
      <c r="F4" s="92"/>
      <c r="G4" s="92"/>
      <c r="H4" s="92"/>
      <c r="I4" s="57" t="s">
        <v>0</v>
      </c>
    </row>
    <row r="5" spans="2:9" ht="19.5" customHeight="1">
      <c r="B5" s="308"/>
      <c r="C5" s="308"/>
      <c r="D5" s="59" t="s">
        <v>81</v>
      </c>
      <c r="E5" s="59" t="s">
        <v>82</v>
      </c>
      <c r="F5" s="59" t="s">
        <v>83</v>
      </c>
      <c r="G5" s="59" t="s">
        <v>84</v>
      </c>
      <c r="H5" s="59" t="s">
        <v>85</v>
      </c>
      <c r="I5" s="117" t="s">
        <v>90</v>
      </c>
    </row>
    <row r="6" spans="2:9" ht="19.5" customHeight="1" thickBot="1">
      <c r="B6" s="96"/>
      <c r="C6" s="96"/>
      <c r="D6" s="69" t="s">
        <v>78</v>
      </c>
      <c r="E6" s="69" t="s">
        <v>78</v>
      </c>
      <c r="F6" s="69" t="s">
        <v>78</v>
      </c>
      <c r="G6" s="69" t="s">
        <v>78</v>
      </c>
      <c r="H6" s="69" t="s">
        <v>79</v>
      </c>
      <c r="I6" s="118" t="s">
        <v>91</v>
      </c>
    </row>
    <row r="7" spans="2:9" ht="19.5" customHeight="1" thickTop="1">
      <c r="B7" s="60" t="s">
        <v>39</v>
      </c>
      <c r="C7" s="58"/>
      <c r="D7" s="66">
        <v>257852</v>
      </c>
      <c r="E7" s="66">
        <v>255143</v>
      </c>
      <c r="F7" s="66">
        <v>245387</v>
      </c>
      <c r="G7" s="66">
        <v>227209</v>
      </c>
      <c r="H7" s="67">
        <v>232000</v>
      </c>
      <c r="I7" s="115">
        <v>1</v>
      </c>
    </row>
    <row r="8" spans="2:9" ht="19.5" customHeight="1">
      <c r="B8" s="76" t="s">
        <v>2</v>
      </c>
      <c r="C8" s="97"/>
      <c r="D8" s="82">
        <v>32522</v>
      </c>
      <c r="E8" s="82">
        <v>32738</v>
      </c>
      <c r="F8" s="82">
        <v>33648</v>
      </c>
      <c r="G8" s="82">
        <v>31225</v>
      </c>
      <c r="H8" s="83">
        <v>32250</v>
      </c>
      <c r="I8" s="116">
        <v>0.139</v>
      </c>
    </row>
    <row r="9" spans="2:9" ht="19.5" customHeight="1">
      <c r="B9" s="60" t="s">
        <v>89</v>
      </c>
      <c r="C9" s="58"/>
      <c r="D9" s="66">
        <v>27416</v>
      </c>
      <c r="E9" s="66">
        <v>26376</v>
      </c>
      <c r="F9" s="66">
        <v>25859</v>
      </c>
      <c r="G9" s="66">
        <v>24346</v>
      </c>
      <c r="H9" s="67">
        <v>24750</v>
      </c>
      <c r="I9" s="115">
        <v>0.10652173913043478</v>
      </c>
    </row>
    <row r="10" spans="2:9" ht="19.5" customHeight="1">
      <c r="B10" s="92" t="s">
        <v>12</v>
      </c>
      <c r="C10" s="101" t="s">
        <v>88</v>
      </c>
      <c r="D10" s="66">
        <v>15269</v>
      </c>
      <c r="E10" s="66">
        <v>15056</v>
      </c>
      <c r="F10" s="66">
        <v>15106</v>
      </c>
      <c r="G10" s="67">
        <v>14632</v>
      </c>
      <c r="H10" s="67">
        <v>14509</v>
      </c>
      <c r="I10" s="115">
        <v>0.063</v>
      </c>
    </row>
    <row r="11" spans="2:9" ht="19.5" customHeight="1">
      <c r="B11" s="92"/>
      <c r="C11" s="101" t="s">
        <v>55</v>
      </c>
      <c r="D11" s="66">
        <v>2569</v>
      </c>
      <c r="E11" s="66">
        <v>2606</v>
      </c>
      <c r="F11" s="66">
        <v>2455</v>
      </c>
      <c r="G11" s="67">
        <v>2278</v>
      </c>
      <c r="H11" s="67">
        <v>2248</v>
      </c>
      <c r="I11" s="115">
        <v>0.010060869565217392</v>
      </c>
    </row>
    <row r="12" spans="2:9" ht="19.5" customHeight="1">
      <c r="B12" s="92"/>
      <c r="C12" s="101" t="s">
        <v>52</v>
      </c>
      <c r="D12" s="66">
        <v>219</v>
      </c>
      <c r="E12" s="66">
        <v>151</v>
      </c>
      <c r="F12" s="66">
        <v>280</v>
      </c>
      <c r="G12" s="66">
        <v>186</v>
      </c>
      <c r="H12" s="67">
        <v>57</v>
      </c>
      <c r="I12" s="115">
        <v>0</v>
      </c>
    </row>
    <row r="13" spans="2:9" ht="19.5" customHeight="1">
      <c r="B13" s="93"/>
      <c r="C13" s="101" t="s">
        <v>13</v>
      </c>
      <c r="D13" s="66">
        <v>768</v>
      </c>
      <c r="E13" s="66">
        <v>773</v>
      </c>
      <c r="F13" s="66">
        <v>686</v>
      </c>
      <c r="G13" s="66">
        <v>561</v>
      </c>
      <c r="H13" s="67">
        <v>535</v>
      </c>
      <c r="I13" s="115">
        <v>0.002</v>
      </c>
    </row>
    <row r="14" spans="2:9" ht="19.5" customHeight="1">
      <c r="B14" s="93"/>
      <c r="C14" s="101" t="s">
        <v>14</v>
      </c>
      <c r="D14" s="66">
        <v>2061</v>
      </c>
      <c r="E14" s="66">
        <v>1118</v>
      </c>
      <c r="F14" s="66">
        <v>1153</v>
      </c>
      <c r="G14" s="66">
        <v>1140</v>
      </c>
      <c r="H14" s="67">
        <v>1248</v>
      </c>
      <c r="I14" s="115">
        <v>0.005126086956521739</v>
      </c>
    </row>
    <row r="15" spans="2:9" ht="19.5" customHeight="1">
      <c r="B15" s="76" t="s">
        <v>4</v>
      </c>
      <c r="C15" s="97"/>
      <c r="D15" s="82">
        <v>5106</v>
      </c>
      <c r="E15" s="82">
        <v>6362</v>
      </c>
      <c r="F15" s="82">
        <v>7788</v>
      </c>
      <c r="G15" s="82">
        <v>6879</v>
      </c>
      <c r="H15" s="83">
        <v>7500</v>
      </c>
      <c r="I15" s="116">
        <v>0.032</v>
      </c>
    </row>
    <row r="16" spans="2:9" ht="19.5" customHeight="1" thickBot="1">
      <c r="B16" s="79" t="s">
        <v>87</v>
      </c>
      <c r="C16" s="98"/>
      <c r="D16" s="99">
        <v>4752</v>
      </c>
      <c r="E16" s="99">
        <v>5092</v>
      </c>
      <c r="F16" s="99">
        <v>5243</v>
      </c>
      <c r="G16" s="99">
        <v>5216</v>
      </c>
      <c r="H16" s="237">
        <v>5188</v>
      </c>
      <c r="I16" s="100" t="s">
        <v>70</v>
      </c>
    </row>
    <row r="17" spans="2:9" ht="22.5" customHeight="1" thickTop="1">
      <c r="B17" s="94"/>
      <c r="C17" s="114" t="s">
        <v>138</v>
      </c>
      <c r="D17" s="95"/>
      <c r="E17" s="95"/>
      <c r="F17" s="95"/>
      <c r="G17" s="95"/>
      <c r="H17" s="95"/>
      <c r="I17" s="95"/>
    </row>
    <row r="18" spans="2:9" s="5" customFormat="1" ht="19.5" customHeight="1">
      <c r="B18" s="91"/>
      <c r="C18" s="58"/>
      <c r="D18" s="59" t="s">
        <v>81</v>
      </c>
      <c r="E18" s="59" t="s">
        <v>82</v>
      </c>
      <c r="F18" s="59" t="s">
        <v>83</v>
      </c>
      <c r="G18" s="59" t="s">
        <v>84</v>
      </c>
      <c r="H18" s="59" t="s">
        <v>85</v>
      </c>
      <c r="I18" s="117" t="s">
        <v>90</v>
      </c>
    </row>
    <row r="19" spans="2:9" ht="19.5" customHeight="1" thickBot="1">
      <c r="B19" s="96"/>
      <c r="C19" s="96"/>
      <c r="D19" s="89" t="s">
        <v>86</v>
      </c>
      <c r="E19" s="89" t="s">
        <v>86</v>
      </c>
      <c r="F19" s="89" t="s">
        <v>86</v>
      </c>
      <c r="G19" s="89" t="s">
        <v>86</v>
      </c>
      <c r="H19" s="89" t="s">
        <v>86</v>
      </c>
      <c r="I19" s="118" t="s">
        <v>91</v>
      </c>
    </row>
    <row r="20" spans="2:9" ht="19.5" customHeight="1" thickTop="1">
      <c r="B20" s="60" t="s">
        <v>39</v>
      </c>
      <c r="C20" s="58"/>
      <c r="D20" s="66">
        <v>122077</v>
      </c>
      <c r="E20" s="66">
        <v>120318</v>
      </c>
      <c r="F20" s="66">
        <v>122975</v>
      </c>
      <c r="G20" s="66">
        <v>109659</v>
      </c>
      <c r="H20" s="67">
        <v>116582</v>
      </c>
      <c r="I20" s="115">
        <v>1</v>
      </c>
    </row>
    <row r="21" spans="2:9" ht="19.5" customHeight="1">
      <c r="B21" s="76" t="s">
        <v>2</v>
      </c>
      <c r="C21" s="97"/>
      <c r="D21" s="82">
        <v>15728</v>
      </c>
      <c r="E21" s="82">
        <v>15796</v>
      </c>
      <c r="F21" s="82">
        <v>16991</v>
      </c>
      <c r="G21" s="82">
        <v>15172</v>
      </c>
      <c r="H21" s="83">
        <v>16218</v>
      </c>
      <c r="I21" s="116">
        <v>0.139</v>
      </c>
    </row>
    <row r="22" spans="2:9" ht="19.5" customHeight="1">
      <c r="B22" s="60" t="s">
        <v>89</v>
      </c>
      <c r="C22" s="58"/>
      <c r="D22" s="66">
        <v>13534</v>
      </c>
      <c r="E22" s="66">
        <v>12729</v>
      </c>
      <c r="F22" s="66">
        <v>12796</v>
      </c>
      <c r="G22" s="66">
        <v>11959</v>
      </c>
      <c r="H22" s="67">
        <v>11824</v>
      </c>
      <c r="I22" s="115">
        <v>0.101</v>
      </c>
    </row>
    <row r="23" spans="2:9" ht="19.5" customHeight="1">
      <c r="B23" s="92" t="s">
        <v>12</v>
      </c>
      <c r="C23" s="101" t="s">
        <v>88</v>
      </c>
      <c r="D23" s="66">
        <v>7537</v>
      </c>
      <c r="E23" s="66">
        <v>7297</v>
      </c>
      <c r="F23" s="66">
        <v>7437</v>
      </c>
      <c r="G23" s="66">
        <v>7145</v>
      </c>
      <c r="H23" s="67">
        <v>6988</v>
      </c>
      <c r="I23" s="115">
        <v>0.06</v>
      </c>
    </row>
    <row r="24" spans="2:9" ht="19.5" customHeight="1">
      <c r="B24" s="92"/>
      <c r="C24" s="101" t="s">
        <v>55</v>
      </c>
      <c r="D24" s="66">
        <v>1254</v>
      </c>
      <c r="E24" s="66">
        <v>1255</v>
      </c>
      <c r="F24" s="66">
        <v>1226</v>
      </c>
      <c r="G24" s="66">
        <v>1113</v>
      </c>
      <c r="H24" s="67">
        <v>1189</v>
      </c>
      <c r="I24" s="115">
        <v>0.010420560747663551</v>
      </c>
    </row>
    <row r="25" spans="2:9" ht="19.5" customHeight="1">
      <c r="B25" s="92"/>
      <c r="C25" s="101" t="s">
        <v>52</v>
      </c>
      <c r="D25" s="66">
        <v>130</v>
      </c>
      <c r="E25" s="66">
        <v>76</v>
      </c>
      <c r="F25" s="66">
        <v>116</v>
      </c>
      <c r="G25" s="66">
        <v>117</v>
      </c>
      <c r="H25" s="67">
        <v>40</v>
      </c>
      <c r="I25" s="115">
        <v>0</v>
      </c>
    </row>
    <row r="26" spans="2:9" ht="19.5" customHeight="1">
      <c r="B26" s="60"/>
      <c r="C26" s="101" t="s">
        <v>13</v>
      </c>
      <c r="D26" s="66">
        <v>357</v>
      </c>
      <c r="E26" s="66">
        <v>341</v>
      </c>
      <c r="F26" s="66">
        <v>315</v>
      </c>
      <c r="G26" s="66">
        <v>284</v>
      </c>
      <c r="H26" s="67">
        <v>251</v>
      </c>
      <c r="I26" s="115">
        <v>0.0023457943925233645</v>
      </c>
    </row>
    <row r="27" spans="2:9" ht="19.5" customHeight="1">
      <c r="B27" s="60"/>
      <c r="C27" s="101" t="s">
        <v>14</v>
      </c>
      <c r="D27" s="66">
        <v>1052</v>
      </c>
      <c r="E27" s="66">
        <v>558</v>
      </c>
      <c r="F27" s="66">
        <v>576</v>
      </c>
      <c r="G27" s="66">
        <v>573</v>
      </c>
      <c r="H27" s="67">
        <v>611</v>
      </c>
      <c r="I27" s="115">
        <v>0.005401869158878505</v>
      </c>
    </row>
    <row r="28" spans="2:9" ht="19.5" customHeight="1">
      <c r="B28" s="76" t="s">
        <v>4</v>
      </c>
      <c r="C28" s="97"/>
      <c r="D28" s="82">
        <v>2194</v>
      </c>
      <c r="E28" s="82">
        <v>3067</v>
      </c>
      <c r="F28" s="82">
        <v>4195</v>
      </c>
      <c r="G28" s="82">
        <v>3212</v>
      </c>
      <c r="H28" s="83">
        <v>4394</v>
      </c>
      <c r="I28" s="116">
        <v>0.038</v>
      </c>
    </row>
    <row r="29" spans="2:9" ht="19.5" customHeight="1" thickBot="1">
      <c r="B29" s="79" t="s">
        <v>87</v>
      </c>
      <c r="C29" s="98"/>
      <c r="D29" s="99">
        <v>4715</v>
      </c>
      <c r="E29" s="99">
        <v>4922</v>
      </c>
      <c r="F29" s="99">
        <v>5048</v>
      </c>
      <c r="G29" s="99">
        <v>4979</v>
      </c>
      <c r="H29" s="99">
        <v>5198</v>
      </c>
      <c r="I29" s="100" t="s">
        <v>54</v>
      </c>
    </row>
    <row r="30" spans="2:10" ht="16.5" thickTop="1">
      <c r="B30" s="60"/>
      <c r="C30" s="58"/>
      <c r="D30" s="58"/>
      <c r="E30" s="58"/>
      <c r="F30" s="58"/>
      <c r="G30" s="58"/>
      <c r="H30" s="58"/>
      <c r="I30" s="58"/>
      <c r="J30" s="10"/>
    </row>
    <row r="31" spans="2:9" ht="15">
      <c r="B31" s="94" t="s">
        <v>138</v>
      </c>
      <c r="C31" s="94"/>
      <c r="D31" s="94"/>
      <c r="E31" s="94"/>
      <c r="F31" s="94"/>
      <c r="G31" s="94"/>
      <c r="H31" s="94"/>
      <c r="I31" s="94"/>
    </row>
    <row r="32" spans="2:5" ht="12.75">
      <c r="B32" s="238"/>
      <c r="C32" s="238"/>
      <c r="D32" s="238"/>
      <c r="E32" s="238"/>
    </row>
    <row r="33" spans="2:9" ht="12.75">
      <c r="B33" s="291"/>
      <c r="C33" s="303"/>
      <c r="D33" s="303"/>
      <c r="E33" s="303"/>
      <c r="F33" s="303"/>
      <c r="G33" s="303"/>
      <c r="H33" s="303"/>
      <c r="I33" s="303"/>
    </row>
    <row r="34" spans="2:9" ht="12.75">
      <c r="B34" s="303"/>
      <c r="C34" s="303"/>
      <c r="D34" s="303"/>
      <c r="E34" s="303"/>
      <c r="F34" s="303"/>
      <c r="G34" s="303"/>
      <c r="H34" s="303"/>
      <c r="I34" s="303"/>
    </row>
    <row r="35" spans="2:9" ht="12.75">
      <c r="B35" s="303"/>
      <c r="C35" s="303"/>
      <c r="D35" s="303"/>
      <c r="E35" s="303"/>
      <c r="F35" s="303"/>
      <c r="G35" s="303"/>
      <c r="H35" s="303"/>
      <c r="I35" s="303"/>
    </row>
    <row r="44" ht="12.75">
      <c r="I44" s="54"/>
    </row>
  </sheetData>
  <sheetProtection/>
  <mergeCells count="3">
    <mergeCell ref="A2:J2"/>
    <mergeCell ref="B5:C5"/>
    <mergeCell ref="B33:I3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加賀電子株式会社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1380</dc:creator>
  <cp:keywords/>
  <dc:description/>
  <cp:lastModifiedBy>稲垣 康弘</cp:lastModifiedBy>
  <cp:lastPrinted>2017-12-04T07:07:20Z</cp:lastPrinted>
  <dcterms:created xsi:type="dcterms:W3CDTF">2003-03-27T05:33:19Z</dcterms:created>
  <dcterms:modified xsi:type="dcterms:W3CDTF">2017-12-13T04:51:53Z</dcterms:modified>
  <cp:category/>
  <cp:version/>
  <cp:contentType/>
  <cp:contentStatus/>
</cp:coreProperties>
</file>